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603" activeTab="5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'Part-I'!$A$1:$V$27</definedName>
    <definedName name="_xlnm.Print_Area" localSheetId="1">'Part-II'!$A$1:$R$37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Oct,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Oct, 08</t>
        </r>
      </text>
    </comment>
    <comment ref="L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Oct' 08</t>
        </r>
      </text>
    </comment>
  </commentList>
</comments>
</file>

<file path=xl/sharedStrings.xml><?xml version="1.0" encoding="utf-8"?>
<sst xmlns="http://schemas.openxmlformats.org/spreadsheetml/2006/main" count="378" uniqueCount="126">
  <si>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</si>
  <si>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</si>
  <si>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</si>
  <si>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</si>
  <si>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</si>
  <si>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</si>
  <si>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</si>
  <si>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</si>
  <si>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</si>
  <si>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</si>
  <si>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</si>
  <si>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</si>
  <si>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</si>
  <si>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</si>
  <si>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</si>
  <si>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</si>
  <si>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</si>
  <si>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</si>
  <si>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</si>
  <si>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</si>
  <si>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</si>
  <si>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</si>
  <si>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</si>
  <si>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</si>
  <si>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</si>
  <si>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</si>
  <si>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</si>
  <si>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</si>
  <si>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</si>
  <si>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</si>
  <si>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</si>
  <si>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</si>
  <si>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</si>
  <si>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</si>
  <si>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</si>
  <si>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</si>
  <si>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</si>
  <si>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</si>
  <si>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</si>
  <si>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</si>
  <si>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</si>
  <si>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</si>
  <si>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</si>
  <si>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</si>
  <si>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</si>
  <si>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</si>
  <si>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</si>
  <si>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</si>
  <si>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</si>
  <si>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</si>
  <si>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</si>
  <si>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</si>
  <si>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</si>
  <si>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</si>
  <si>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</si>
  <si>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</si>
  <si>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</si>
  <si>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</si>
  <si>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</si>
  <si>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</si>
  <si>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</si>
  <si>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</si>
  <si>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</si>
  <si>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</si>
  <si>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</si>
  <si>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</si>
  <si>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</si>
  <si>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</si>
  <si>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</si>
  <si>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</si>
  <si>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</si>
  <si>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</si>
  <si>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</si>
  <si>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</si>
  <si>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</si>
  <si>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</si>
  <si>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</si>
  <si>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</si>
  <si>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</si>
  <si>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</si>
  <si>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</si>
  <si>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</si>
  <si>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</si>
  <si>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</si>
  <si>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</si>
  <si>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</si>
  <si>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</si>
  <si>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</si>
  <si>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</si>
  <si>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</si>
  <si>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</si>
  <si>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</si>
  <si>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</si>
  <si>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</si>
  <si>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</si>
  <si>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</si>
  <si>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</si>
  <si>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</si>
  <si>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</si>
  <si>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</si>
  <si>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</si>
  <si>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</si>
  <si>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</si>
  <si>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</si>
  <si>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</si>
  <si>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</si>
  <si>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</si>
  <si>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</si>
  <si>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</si>
  <si>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</si>
  <si>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</si>
  <si>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</si>
  <si>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</si>
  <si>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</si>
  <si>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</si>
  <si>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Job Card as on 15-06-08</t>
  </si>
  <si>
    <t>Application Register</t>
  </si>
  <si>
    <t>2</t>
  </si>
  <si>
    <t>0</t>
  </si>
  <si>
    <t>District Cell</t>
  </si>
  <si>
    <t>Employment Generation Report for the month of October' 2008</t>
  </si>
  <si>
    <t>Financial Performance Under NREGA During the year 2008-09 Up to the Month of October' 08</t>
  </si>
  <si>
    <t>Physical Performance Under NREGA During the year 2008-09 Up to the Month of October' 08</t>
  </si>
  <si>
    <t>Transparency Report Under NREGA During the year 2008-09 Up to the Month of October' 08</t>
  </si>
  <si>
    <t>FORMAT FOR MONTHLY PROGRESS REPORT - V-A (Capacity Building - Personnel Report for the month of October' 2008)</t>
  </si>
  <si>
    <t>FORMAT FOR MONTHLY PROGRESS REPORT - V-B (Capacity Building - Training Report for the month of October' 2008)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</si>
</sst>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</numFmts>
  <fonts count="106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0"/>
      <color indexed="8"/>
      <name val="CG Omeg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sz val="16"/>
      <name val="Blippo Blk BT"/>
      <family val="5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60"/>
      <name val="Calibri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color indexed="60"/>
      <name val="Palatino Linotype"/>
      <family val="1"/>
    </font>
    <font>
      <sz val="11"/>
      <color indexed="60"/>
      <name val="Palatino Linotype"/>
      <family val="1"/>
    </font>
    <font>
      <sz val="11"/>
      <color indexed="60"/>
      <name val="Arial Narrow"/>
      <family val="2"/>
    </font>
    <font>
      <b/>
      <sz val="11"/>
      <color indexed="60"/>
      <name val="CG Omega"/>
      <family val="2"/>
    </font>
    <font>
      <sz val="10"/>
      <color indexed="60"/>
      <name val="CG Omega"/>
      <family val="2"/>
    </font>
    <font>
      <b/>
      <sz val="12"/>
      <color indexed="60"/>
      <name val="Trebuchet MS"/>
      <family val="2"/>
    </font>
    <font>
      <sz val="12"/>
      <color indexed="60"/>
      <name val="Trebuchet MS"/>
      <family val="2"/>
    </font>
    <font>
      <sz val="12"/>
      <color indexed="60"/>
      <name val="Book Antiqua"/>
      <family val="1"/>
    </font>
    <font>
      <b/>
      <sz val="11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60"/>
      <name val="Book Antiqua"/>
      <family val="1"/>
    </font>
    <font>
      <b/>
      <sz val="12"/>
      <color indexed="60"/>
      <name val="Book Antiqua"/>
      <family val="1"/>
    </font>
    <font>
      <b/>
      <sz val="10"/>
      <color indexed="6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darkUp">
        <bgColor indexed="41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9" borderId="0" applyNumberFormat="0" applyBorder="0" applyAlignment="0" applyProtection="0"/>
    <xf numFmtId="0" fontId="91" fillId="3" borderId="0" applyNumberFormat="0" applyBorder="0" applyAlignment="0" applyProtection="0"/>
    <xf numFmtId="0" fontId="92" fillId="20" borderId="1" applyNumberFormat="0" applyAlignment="0" applyProtection="0"/>
    <xf numFmtId="0" fontId="9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9" fillId="7" borderId="1" applyNumberFormat="0" applyAlignment="0" applyProtection="0"/>
    <xf numFmtId="0" fontId="100" fillId="0" borderId="6" applyNumberFormat="0" applyFill="0" applyAlignment="0" applyProtection="0"/>
    <xf numFmtId="0" fontId="69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01" fillId="20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176" fontId="14" fillId="0" borderId="0" xfId="57" applyNumberFormat="1" applyFont="1" applyAlignment="1">
      <alignment horizontal="center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176" fontId="18" fillId="0" borderId="0" xfId="57" applyNumberFormat="1" applyFont="1">
      <alignment/>
      <protection/>
    </xf>
    <xf numFmtId="0" fontId="19" fillId="0" borderId="0" xfId="57" applyFont="1" applyAlignment="1">
      <alignment horizontal="right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>
      <alignment/>
      <protection/>
    </xf>
    <xf numFmtId="0" fontId="16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 wrapText="1"/>
      <protection/>
    </xf>
    <xf numFmtId="0" fontId="16" fillId="7" borderId="10" xfId="57" applyFont="1" applyFill="1" applyBorder="1" applyAlignment="1">
      <alignment horizontal="right" wrapText="1"/>
      <protection/>
    </xf>
    <xf numFmtId="2" fontId="16" fillId="7" borderId="10" xfId="57" applyNumberFormat="1" applyFont="1" applyFill="1" applyBorder="1" applyAlignment="1">
      <alignment horizontal="right" wrapText="1"/>
      <protection/>
    </xf>
    <xf numFmtId="176" fontId="16" fillId="7" borderId="10" xfId="57" applyNumberFormat="1" applyFont="1" applyFill="1" applyBorder="1" applyAlignment="1">
      <alignment horizontal="right" wrapText="1"/>
      <protection/>
    </xf>
    <xf numFmtId="176" fontId="25" fillId="7" borderId="10" xfId="57" applyNumberFormat="1" applyFont="1" applyFill="1" applyBorder="1" applyAlignment="1">
      <alignment horizontal="right" wrapText="1"/>
      <protection/>
    </xf>
    <xf numFmtId="177" fontId="16" fillId="7" borderId="10" xfId="57" applyNumberFormat="1" applyFont="1" applyFill="1" applyBorder="1" applyAlignment="1">
      <alignment horizontal="right" wrapText="1"/>
      <protection/>
    </xf>
    <xf numFmtId="0" fontId="18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2" fontId="17" fillId="0" borderId="10" xfId="57" applyNumberFormat="1" applyFont="1" applyBorder="1">
      <alignment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right" wrapText="1"/>
      <protection/>
    </xf>
    <xf numFmtId="176" fontId="17" fillId="0" borderId="10" xfId="57" applyNumberFormat="1" applyFont="1" applyBorder="1" applyAlignment="1">
      <alignment horizontal="right" wrapText="1"/>
      <protection/>
    </xf>
    <xf numFmtId="0" fontId="25" fillId="0" borderId="10" xfId="57" applyFont="1" applyBorder="1">
      <alignment/>
      <protection/>
    </xf>
    <xf numFmtId="0" fontId="16" fillId="22" borderId="10" xfId="57" applyFont="1" applyFill="1" applyBorder="1" applyAlignment="1">
      <alignment horizontal="center" wrapText="1"/>
      <protection/>
    </xf>
    <xf numFmtId="0" fontId="25" fillId="22" borderId="10" xfId="57" applyFont="1" applyFill="1" applyBorder="1" applyAlignment="1">
      <alignment horizontal="right" wrapText="1"/>
      <protection/>
    </xf>
    <xf numFmtId="2" fontId="25" fillId="22" borderId="10" xfId="57" applyNumberFormat="1" applyFont="1" applyFill="1" applyBorder="1" applyAlignment="1">
      <alignment horizontal="right" wrapText="1"/>
      <protection/>
    </xf>
    <xf numFmtId="176" fontId="20" fillId="22" borderId="10" xfId="57" applyNumberFormat="1" applyFont="1" applyFill="1" applyBorder="1" applyAlignment="1">
      <alignment horizontal="right" wrapText="1"/>
      <protection/>
    </xf>
    <xf numFmtId="0" fontId="25" fillId="0" borderId="0" xfId="57" applyFont="1">
      <alignment/>
      <protection/>
    </xf>
    <xf numFmtId="0" fontId="17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/>
      <protection/>
    </xf>
    <xf numFmtId="2" fontId="16" fillId="7" borderId="10" xfId="57" applyNumberFormat="1" applyFont="1" applyFill="1" applyBorder="1">
      <alignment/>
      <protection/>
    </xf>
    <xf numFmtId="176" fontId="16" fillId="7" borderId="10" xfId="57" applyNumberFormat="1" applyFont="1" applyFill="1" applyBorder="1">
      <alignment/>
      <protection/>
    </xf>
    <xf numFmtId="0" fontId="17" fillId="0" borderId="0" xfId="57" applyFont="1" applyAlignment="1">
      <alignment horizontal="center"/>
      <protection/>
    </xf>
    <xf numFmtId="176" fontId="16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10" fillId="0" borderId="0" xfId="57" applyFont="1" applyAlignment="1">
      <alignment horizontal="center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/>
      <protection/>
    </xf>
    <xf numFmtId="0" fontId="8" fillId="0" borderId="0" xfId="58" applyFont="1">
      <alignment/>
      <protection/>
    </xf>
    <xf numFmtId="0" fontId="10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30" fillId="0" borderId="0" xfId="58" applyFont="1">
      <alignment/>
      <protection/>
    </xf>
    <xf numFmtId="0" fontId="31" fillId="0" borderId="0" xfId="58" applyFont="1" applyAlignment="1">
      <alignment horizontal="center"/>
      <protection/>
    </xf>
    <xf numFmtId="0" fontId="24" fillId="0" borderId="0" xfId="58" applyFont="1" applyFill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7" fillId="0" borderId="11" xfId="58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center"/>
      <protection/>
    </xf>
    <xf numFmtId="0" fontId="38" fillId="0" borderId="0" xfId="58" applyFont="1">
      <alignment/>
      <protection/>
    </xf>
    <xf numFmtId="0" fontId="39" fillId="0" borderId="0" xfId="58" applyFont="1" applyFill="1" applyAlignment="1">
      <alignment horizontal="center"/>
      <protection/>
    </xf>
    <xf numFmtId="0" fontId="41" fillId="0" borderId="10" xfId="58" applyFont="1" applyFill="1" applyBorder="1">
      <alignment/>
      <protection/>
    </xf>
    <xf numFmtId="0" fontId="41" fillId="0" borderId="12" xfId="58" applyFont="1" applyFill="1" applyBorder="1" applyAlignment="1">
      <alignment horizontal="center" wrapText="1"/>
      <protection/>
    </xf>
    <xf numFmtId="0" fontId="41" fillId="0" borderId="10" xfId="58" applyFont="1" applyBorder="1">
      <alignment/>
      <protection/>
    </xf>
    <xf numFmtId="179" fontId="41" fillId="0" borderId="10" xfId="58" applyNumberFormat="1" applyFont="1" applyBorder="1">
      <alignment/>
      <protection/>
    </xf>
    <xf numFmtId="1" fontId="41" fillId="0" borderId="10" xfId="58" applyNumberFormat="1" applyFont="1" applyBorder="1">
      <alignment/>
      <protection/>
    </xf>
    <xf numFmtId="178" fontId="40" fillId="0" borderId="0" xfId="58" applyNumberFormat="1" applyFont="1">
      <alignment/>
      <protection/>
    </xf>
    <xf numFmtId="0" fontId="42" fillId="0" borderId="0" xfId="58" applyFont="1">
      <alignment/>
      <protection/>
    </xf>
    <xf numFmtId="0" fontId="10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 wrapText="1"/>
      <protection/>
    </xf>
    <xf numFmtId="1" fontId="10" fillId="0" borderId="0" xfId="58" applyNumberFormat="1" applyFont="1">
      <alignment/>
      <protection/>
    </xf>
    <xf numFmtId="0" fontId="10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0" fontId="43" fillId="0" borderId="0" xfId="58" applyFont="1" applyBorder="1">
      <alignment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176" fontId="45" fillId="0" borderId="10" xfId="57" applyNumberFormat="1" applyFont="1" applyBorder="1" applyAlignment="1">
      <alignment horizontal="right" wrapText="1"/>
      <protection/>
    </xf>
    <xf numFmtId="0" fontId="6" fillId="0" borderId="0" xfId="59">
      <alignment/>
      <protection/>
    </xf>
    <xf numFmtId="0" fontId="51" fillId="0" borderId="0" xfId="59" applyFont="1">
      <alignment/>
      <protection/>
    </xf>
    <xf numFmtId="0" fontId="52" fillId="0" borderId="0" xfId="59" applyFont="1" applyAlignment="1">
      <alignment vertical="center"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53" fillId="0" borderId="0" xfId="59" applyFont="1">
      <alignment/>
      <protection/>
    </xf>
    <xf numFmtId="0" fontId="43" fillId="0" borderId="0" xfId="59" applyFont="1" applyAlignment="1">
      <alignment horizontal="left" vertical="center"/>
      <protection/>
    </xf>
    <xf numFmtId="0" fontId="43" fillId="0" borderId="0" xfId="59" applyFont="1" applyAlignment="1">
      <alignment vertical="center"/>
      <protection/>
    </xf>
    <xf numFmtId="0" fontId="54" fillId="0" borderId="10" xfId="59" applyFont="1" applyBorder="1" applyAlignment="1">
      <alignment horizontal="center" vertical="center"/>
      <protection/>
    </xf>
    <xf numFmtId="0" fontId="54" fillId="0" borderId="10" xfId="59" applyFont="1" applyBorder="1" applyAlignment="1">
      <alignment vertical="center"/>
      <protection/>
    </xf>
    <xf numFmtId="0" fontId="33" fillId="0" borderId="0" xfId="59" applyFont="1" applyAlignment="1">
      <alignment vertical="center"/>
      <protection/>
    </xf>
    <xf numFmtId="0" fontId="49" fillId="0" borderId="0" xfId="59" applyFont="1" applyAlignment="1">
      <alignment horizontal="right" vertical="center"/>
      <protection/>
    </xf>
    <xf numFmtId="0" fontId="53" fillId="0" borderId="0" xfId="59" applyFont="1" applyAlignment="1">
      <alignment wrapText="1"/>
      <protection/>
    </xf>
    <xf numFmtId="0" fontId="33" fillId="0" borderId="0" xfId="59" applyFont="1" applyAlignment="1">
      <alignment horizontal="center" vertical="center" wrapText="1"/>
      <protection/>
    </xf>
    <xf numFmtId="0" fontId="41" fillId="0" borderId="0" xfId="59" applyFont="1" applyAlignment="1">
      <alignment vertical="center" wrapText="1"/>
      <protection/>
    </xf>
    <xf numFmtId="0" fontId="51" fillId="0" borderId="0" xfId="59" applyFont="1" applyAlignment="1">
      <alignment wrapText="1"/>
      <protection/>
    </xf>
    <xf numFmtId="0" fontId="6" fillId="0" borderId="0" xfId="59" applyAlignment="1">
      <alignment wrapText="1"/>
      <protection/>
    </xf>
    <xf numFmtId="0" fontId="43" fillId="0" borderId="0" xfId="59" applyFont="1" applyAlignment="1">
      <alignment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3" fillId="0" borderId="0" xfId="59" applyFont="1" applyAlignment="1">
      <alignment vertical="center" wrapText="1"/>
      <protection/>
    </xf>
    <xf numFmtId="0" fontId="53" fillId="0" borderId="0" xfId="59" applyFont="1" applyAlignment="1">
      <alignment horizontal="center" wrapText="1"/>
      <protection/>
    </xf>
    <xf numFmtId="0" fontId="41" fillId="0" borderId="0" xfId="59" applyFont="1" applyAlignment="1">
      <alignment horizontal="right" vertical="center"/>
      <protection/>
    </xf>
    <xf numFmtId="0" fontId="54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right" vertical="center" wrapText="1"/>
      <protection/>
    </xf>
    <xf numFmtId="0" fontId="33" fillId="24" borderId="10" xfId="59" applyFont="1" applyFill="1" applyBorder="1" applyAlignment="1">
      <alignment horizontal="right" vertical="center" wrapText="1"/>
      <protection/>
    </xf>
    <xf numFmtId="0" fontId="33" fillId="4" borderId="10" xfId="59" applyFont="1" applyFill="1" applyBorder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6" fillId="0" borderId="0" xfId="59" applyFont="1">
      <alignment/>
      <protection/>
    </xf>
    <xf numFmtId="0" fontId="58" fillId="4" borderId="10" xfId="59" applyFont="1" applyFill="1" applyBorder="1" applyAlignment="1">
      <alignment horizontal="center" vertical="center" wrapText="1"/>
      <protection/>
    </xf>
    <xf numFmtId="0" fontId="58" fillId="25" borderId="10" xfId="59" applyFont="1" applyFill="1" applyBorder="1" applyAlignment="1">
      <alignment horizontal="center" vertical="center" wrapText="1"/>
      <protection/>
    </xf>
    <xf numFmtId="0" fontId="58" fillId="24" borderId="10" xfId="59" applyFont="1" applyFill="1" applyBorder="1" applyAlignment="1">
      <alignment horizontal="center" vertical="center" wrapText="1"/>
      <protection/>
    </xf>
    <xf numFmtId="0" fontId="59" fillId="0" borderId="10" xfId="59" applyFont="1" applyBorder="1" applyAlignment="1">
      <alignment horizontal="center" vertical="center"/>
      <protection/>
    </xf>
    <xf numFmtId="0" fontId="59" fillId="0" borderId="10" xfId="59" applyFont="1" applyBorder="1" applyAlignment="1">
      <alignment horizontal="center" vertical="center" wrapText="1"/>
      <protection/>
    </xf>
    <xf numFmtId="0" fontId="59" fillId="0" borderId="0" xfId="59" applyFont="1">
      <alignment/>
      <protection/>
    </xf>
    <xf numFmtId="0" fontId="57" fillId="0" borderId="0" xfId="59" applyFont="1">
      <alignment/>
      <protection/>
    </xf>
    <xf numFmtId="0" fontId="60" fillId="0" borderId="0" xfId="59" applyFont="1">
      <alignment/>
      <protection/>
    </xf>
    <xf numFmtId="0" fontId="58" fillId="7" borderId="10" xfId="59" applyFont="1" applyFill="1" applyBorder="1" applyAlignment="1">
      <alignment horizontal="center" vertical="center" wrapText="1"/>
      <protection/>
    </xf>
    <xf numFmtId="0" fontId="59" fillId="7" borderId="10" xfId="59" applyFont="1" applyFill="1" applyBorder="1" applyAlignment="1">
      <alignment horizontal="center" vertical="center"/>
      <protection/>
    </xf>
    <xf numFmtId="0" fontId="33" fillId="7" borderId="10" xfId="59" applyFont="1" applyFill="1" applyBorder="1" applyAlignment="1">
      <alignment horizontal="right" vertical="center"/>
      <protection/>
    </xf>
    <xf numFmtId="0" fontId="59" fillId="24" borderId="10" xfId="59" applyFont="1" applyFill="1" applyBorder="1" applyAlignment="1">
      <alignment horizontal="center" vertical="center"/>
      <protection/>
    </xf>
    <xf numFmtId="0" fontId="53" fillId="0" borderId="13" xfId="59" applyFont="1" applyBorder="1" applyAlignment="1">
      <alignment vertical="center" wrapText="1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19" fillId="26" borderId="10" xfId="57" applyFont="1" applyFill="1" applyBorder="1" applyAlignment="1">
      <alignment horizontal="center" vertical="center" wrapText="1"/>
      <protection/>
    </xf>
    <xf numFmtId="0" fontId="61" fillId="26" borderId="10" xfId="57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76" fontId="25" fillId="0" borderId="0" xfId="57" applyNumberFormat="1" applyFont="1">
      <alignment/>
      <protection/>
    </xf>
    <xf numFmtId="10" fontId="17" fillId="0" borderId="0" xfId="63" applyNumberFormat="1" applyFont="1" applyAlignment="1">
      <alignment/>
    </xf>
    <xf numFmtId="0" fontId="19" fillId="26" borderId="1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2" fillId="0" borderId="0" xfId="57" applyFont="1" applyAlignment="1">
      <alignment horizontal="center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75" fillId="0" borderId="10" xfId="57" applyFont="1" applyFill="1" applyBorder="1" applyAlignment="1">
      <alignment horizontal="center" vertical="center" wrapText="1"/>
      <protection/>
    </xf>
    <xf numFmtId="0" fontId="76" fillId="0" borderId="10" xfId="58" applyFont="1" applyFill="1" applyBorder="1">
      <alignment/>
      <protection/>
    </xf>
    <xf numFmtId="0" fontId="76" fillId="0" borderId="10" xfId="58" applyFont="1" applyFill="1" applyBorder="1" applyAlignment="1">
      <alignment horizontal="center" wrapText="1"/>
      <protection/>
    </xf>
    <xf numFmtId="1" fontId="70" fillId="0" borderId="10" xfId="0" applyNumberFormat="1" applyFont="1" applyBorder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right" vertical="center"/>
    </xf>
    <xf numFmtId="0" fontId="78" fillId="0" borderId="10" xfId="0" applyFont="1" applyFill="1" applyBorder="1" applyAlignment="1">
      <alignment horizontal="right" wrapText="1"/>
    </xf>
    <xf numFmtId="0" fontId="77" fillId="0" borderId="10" xfId="0" applyFont="1" applyFill="1" applyBorder="1" applyAlignment="1">
      <alignment wrapText="1"/>
    </xf>
    <xf numFmtId="0" fontId="78" fillId="22" borderId="10" xfId="0" applyFont="1" applyFill="1" applyBorder="1" applyAlignment="1">
      <alignment wrapText="1"/>
    </xf>
    <xf numFmtId="0" fontId="78" fillId="0" borderId="10" xfId="0" applyFont="1" applyFill="1" applyBorder="1" applyAlignment="1">
      <alignment wrapText="1"/>
    </xf>
    <xf numFmtId="0" fontId="79" fillId="0" borderId="0" xfId="0" applyFont="1" applyFill="1" applyAlignment="1">
      <alignment wrapText="1"/>
    </xf>
    <xf numFmtId="0" fontId="80" fillId="0" borderId="10" xfId="57" applyFont="1" applyBorder="1" applyAlignment="1">
      <alignment horizontal="center" vertical="center"/>
      <protection/>
    </xf>
    <xf numFmtId="0" fontId="80" fillId="0" borderId="10" xfId="57" applyFont="1" applyBorder="1" applyAlignment="1">
      <alignment horizontal="left" vertical="center"/>
      <protection/>
    </xf>
    <xf numFmtId="0" fontId="81" fillId="0" borderId="10" xfId="57" applyFont="1" applyBorder="1" applyAlignment="1">
      <alignment horizontal="right" wrapText="1"/>
      <protection/>
    </xf>
    <xf numFmtId="2" fontId="81" fillId="0" borderId="10" xfId="57" applyNumberFormat="1" applyFont="1" applyBorder="1" applyAlignment="1">
      <alignment horizontal="right" wrapText="1"/>
      <protection/>
    </xf>
    <xf numFmtId="0" fontId="81" fillId="26" borderId="10" xfId="57" applyFont="1" applyFill="1" applyBorder="1" applyAlignment="1">
      <alignment horizontal="right" wrapText="1"/>
      <protection/>
    </xf>
    <xf numFmtId="2" fontId="81" fillId="26" borderId="10" xfId="57" applyNumberFormat="1" applyFont="1" applyFill="1" applyBorder="1" applyAlignment="1">
      <alignment horizontal="right" wrapText="1"/>
      <protection/>
    </xf>
    <xf numFmtId="176" fontId="81" fillId="0" borderId="10" xfId="57" applyNumberFormat="1" applyFont="1" applyBorder="1" applyAlignment="1">
      <alignment horizontal="right" wrapText="1"/>
      <protection/>
    </xf>
    <xf numFmtId="0" fontId="81" fillId="0" borderId="10" xfId="57" applyFont="1" applyBorder="1">
      <alignment/>
      <protection/>
    </xf>
    <xf numFmtId="9" fontId="81" fillId="0" borderId="0" xfId="63" applyFont="1" applyAlignment="1">
      <alignment/>
    </xf>
    <xf numFmtId="0" fontId="81" fillId="0" borderId="0" xfId="57" applyFont="1">
      <alignment/>
      <protection/>
    </xf>
    <xf numFmtId="0" fontId="82" fillId="0" borderId="10" xfId="58" applyFont="1" applyBorder="1" applyAlignment="1">
      <alignment horizontal="center" vertical="center"/>
      <protection/>
    </xf>
    <xf numFmtId="0" fontId="82" fillId="0" borderId="12" xfId="58" applyFont="1" applyBorder="1" applyAlignment="1">
      <alignment horizontal="left" vertical="center"/>
      <protection/>
    </xf>
    <xf numFmtId="0" fontId="83" fillId="0" borderId="10" xfId="58" applyFont="1" applyBorder="1">
      <alignment/>
      <protection/>
    </xf>
    <xf numFmtId="1" fontId="83" fillId="0" borderId="10" xfId="58" applyNumberFormat="1" applyFont="1" applyBorder="1">
      <alignment/>
      <protection/>
    </xf>
    <xf numFmtId="1" fontId="82" fillId="0" borderId="10" xfId="58" applyNumberFormat="1" applyFont="1" applyBorder="1">
      <alignment/>
      <protection/>
    </xf>
    <xf numFmtId="178" fontId="82" fillId="0" borderId="10" xfId="58" applyNumberFormat="1" applyFont="1" applyBorder="1">
      <alignment/>
      <protection/>
    </xf>
    <xf numFmtId="178" fontId="84" fillId="0" borderId="0" xfId="58" applyNumberFormat="1" applyFont="1">
      <alignment/>
      <protection/>
    </xf>
    <xf numFmtId="0" fontId="84" fillId="0" borderId="0" xfId="58" applyFont="1">
      <alignment/>
      <protection/>
    </xf>
    <xf numFmtId="0" fontId="82" fillId="0" borderId="10" xfId="58" applyFont="1" applyBorder="1" applyAlignment="1">
      <alignment horizontal="right" vertical="center"/>
      <protection/>
    </xf>
    <xf numFmtId="0" fontId="82" fillId="0" borderId="10" xfId="58" applyFont="1" applyBorder="1" applyAlignment="1">
      <alignment horizontal="left" vertical="center"/>
      <protection/>
    </xf>
    <xf numFmtId="1" fontId="85" fillId="0" borderId="10" xfId="57" applyNumberFormat="1" applyFont="1" applyBorder="1" applyAlignment="1">
      <alignment vertical="center"/>
      <protection/>
    </xf>
    <xf numFmtId="0" fontId="69" fillId="0" borderId="0" xfId="0" applyFont="1" applyAlignment="1">
      <alignment/>
    </xf>
    <xf numFmtId="0" fontId="86" fillId="4" borderId="10" xfId="59" applyFont="1" applyFill="1" applyBorder="1" applyAlignment="1">
      <alignment horizontal="right" vertical="center" wrapText="1"/>
      <protection/>
    </xf>
    <xf numFmtId="0" fontId="86" fillId="0" borderId="10" xfId="59" applyFont="1" applyBorder="1" applyAlignment="1">
      <alignment horizontal="right" vertical="center" wrapText="1"/>
      <protection/>
    </xf>
    <xf numFmtId="0" fontId="86" fillId="24" borderId="10" xfId="59" applyFont="1" applyFill="1" applyBorder="1" applyAlignment="1">
      <alignment horizontal="right" vertical="center" wrapText="1"/>
      <protection/>
    </xf>
    <xf numFmtId="0" fontId="86" fillId="0" borderId="10" xfId="59" applyFont="1" applyBorder="1" applyAlignment="1">
      <alignment horizontal="right" wrapText="1"/>
      <protection/>
    </xf>
    <xf numFmtId="0" fontId="86" fillId="0" borderId="0" xfId="59" applyFont="1">
      <alignment/>
      <protection/>
    </xf>
    <xf numFmtId="0" fontId="86" fillId="7" borderId="10" xfId="59" applyFont="1" applyFill="1" applyBorder="1" applyAlignment="1">
      <alignment horizontal="right" vertical="center"/>
      <protection/>
    </xf>
    <xf numFmtId="0" fontId="86" fillId="0" borderId="10" xfId="59" applyFont="1" applyBorder="1" applyAlignment="1">
      <alignment horizontal="right" vertical="center"/>
      <protection/>
    </xf>
    <xf numFmtId="0" fontId="86" fillId="27" borderId="10" xfId="59" applyFont="1" applyFill="1" applyBorder="1" applyAlignment="1">
      <alignment horizontal="right"/>
      <protection/>
    </xf>
    <xf numFmtId="178" fontId="78" fillId="0" borderId="10" xfId="0" applyNumberFormat="1" applyFont="1" applyFill="1" applyBorder="1" applyAlignment="1">
      <alignment wrapText="1"/>
    </xf>
    <xf numFmtId="1" fontId="78" fillId="0" borderId="10" xfId="0" applyNumberFormat="1" applyFont="1" applyFill="1" applyBorder="1" applyAlignment="1">
      <alignment wrapText="1"/>
    </xf>
    <xf numFmtId="0" fontId="80" fillId="0" borderId="10" xfId="57" applyFont="1" applyFill="1" applyBorder="1" applyAlignment="1">
      <alignment horizontal="center" vertical="center"/>
      <protection/>
    </xf>
    <xf numFmtId="0" fontId="80" fillId="0" borderId="10" xfId="57" applyFont="1" applyFill="1" applyBorder="1" applyAlignment="1">
      <alignment horizontal="left" vertical="center"/>
      <protection/>
    </xf>
    <xf numFmtId="0" fontId="81" fillId="0" borderId="10" xfId="57" applyFont="1" applyFill="1" applyBorder="1" applyAlignment="1">
      <alignment horizontal="right" wrapText="1"/>
      <protection/>
    </xf>
    <xf numFmtId="2" fontId="81" fillId="0" borderId="10" xfId="57" applyNumberFormat="1" applyFont="1" applyFill="1" applyBorder="1" applyAlignment="1">
      <alignment horizontal="right" wrapText="1"/>
      <protection/>
    </xf>
    <xf numFmtId="176" fontId="81" fillId="0" borderId="10" xfId="57" applyNumberFormat="1" applyFont="1" applyFill="1" applyBorder="1" applyAlignment="1">
      <alignment horizontal="right" wrapText="1"/>
      <protection/>
    </xf>
    <xf numFmtId="1" fontId="85" fillId="0" borderId="10" xfId="57" applyNumberFormat="1" applyFont="1" applyFill="1" applyBorder="1" applyAlignment="1">
      <alignment vertical="center"/>
      <protection/>
    </xf>
    <xf numFmtId="2" fontId="82" fillId="0" borderId="10" xfId="58" applyNumberFormat="1" applyFont="1" applyBorder="1">
      <alignment/>
      <protection/>
    </xf>
    <xf numFmtId="178" fontId="87" fillId="0" borderId="10" xfId="60" applyNumberFormat="1" applyFont="1" applyFill="1" applyBorder="1" applyAlignment="1">
      <alignment horizontal="center" vertical="center" wrapText="1"/>
      <protection/>
    </xf>
    <xf numFmtId="178" fontId="87" fillId="0" borderId="10" xfId="60" applyNumberFormat="1" applyFont="1" applyFill="1" applyBorder="1" applyAlignment="1">
      <alignment horizontal="right" vertical="center" wrapText="1"/>
      <protection/>
    </xf>
    <xf numFmtId="0" fontId="83" fillId="0" borderId="10" xfId="58" applyFont="1" applyFill="1" applyBorder="1">
      <alignment/>
      <protection/>
    </xf>
    <xf numFmtId="0" fontId="82" fillId="0" borderId="10" xfId="58" applyFont="1" applyFill="1" applyBorder="1" applyAlignment="1">
      <alignment horizontal="center" vertical="center"/>
      <protection/>
    </xf>
    <xf numFmtId="0" fontId="82" fillId="0" borderId="12" xfId="58" applyFont="1" applyFill="1" applyBorder="1" applyAlignment="1">
      <alignment horizontal="left" vertical="center"/>
      <protection/>
    </xf>
    <xf numFmtId="1" fontId="83" fillId="0" borderId="10" xfId="58" applyNumberFormat="1" applyFont="1" applyFill="1" applyBorder="1">
      <alignment/>
      <protection/>
    </xf>
    <xf numFmtId="0" fontId="82" fillId="0" borderId="10" xfId="58" applyFont="1" applyFill="1" applyBorder="1">
      <alignment/>
      <protection/>
    </xf>
    <xf numFmtId="1" fontId="82" fillId="0" borderId="10" xfId="58" applyNumberFormat="1" applyFont="1" applyFill="1" applyBorder="1">
      <alignment/>
      <protection/>
    </xf>
    <xf numFmtId="178" fontId="82" fillId="0" borderId="10" xfId="58" applyNumberFormat="1" applyFont="1" applyFill="1" applyBorder="1">
      <alignment/>
      <protection/>
    </xf>
    <xf numFmtId="0" fontId="88" fillId="0" borderId="0" xfId="58" applyFont="1" applyFill="1">
      <alignment/>
      <protection/>
    </xf>
    <xf numFmtId="0" fontId="82" fillId="0" borderId="10" xfId="58" applyFont="1" applyFill="1" applyBorder="1" applyAlignment="1">
      <alignment horizontal="right" vertical="center"/>
      <protection/>
    </xf>
    <xf numFmtId="0" fontId="82" fillId="0" borderId="10" xfId="58" applyFont="1" applyFill="1" applyBorder="1" applyAlignment="1">
      <alignment horizontal="left" vertical="center"/>
      <protection/>
    </xf>
    <xf numFmtId="178" fontId="83" fillId="0" borderId="10" xfId="58" applyNumberFormat="1" applyFont="1" applyBorder="1">
      <alignment/>
      <protection/>
    </xf>
    <xf numFmtId="2" fontId="83" fillId="0" borderId="10" xfId="58" applyNumberFormat="1" applyFont="1" applyBorder="1">
      <alignment/>
      <protection/>
    </xf>
    <xf numFmtId="179" fontId="83" fillId="0" borderId="10" xfId="58" applyNumberFormat="1" applyFont="1" applyBorder="1">
      <alignment/>
      <protection/>
    </xf>
    <xf numFmtId="0" fontId="6" fillId="0" borderId="0" xfId="59" applyFont="1" applyAlignment="1">
      <alignment/>
      <protection/>
    </xf>
    <xf numFmtId="1" fontId="89" fillId="0" borderId="10" xfId="0" applyNumberFormat="1" applyFont="1" applyBorder="1" applyAlignment="1">
      <alignment vertical="center"/>
    </xf>
    <xf numFmtId="0" fontId="69" fillId="0" borderId="0" xfId="0" applyFont="1" applyAlignment="1">
      <alignment/>
    </xf>
    <xf numFmtId="0" fontId="83" fillId="0" borderId="10" xfId="58" applyFont="1" applyBorder="1" applyAlignment="1">
      <alignment vertical="top" wrapText="1"/>
      <protection/>
    </xf>
    <xf numFmtId="0" fontId="83" fillId="0" borderId="10" xfId="58" applyFont="1" applyBorder="1" applyAlignment="1">
      <alignment horizontal="center" vertical="top" wrapText="1"/>
      <protection/>
    </xf>
    <xf numFmtId="0" fontId="86" fillId="0" borderId="10" xfId="59" applyFont="1" applyBorder="1" applyAlignment="1">
      <alignment horizontal="right"/>
      <protection/>
    </xf>
    <xf numFmtId="0" fontId="89" fillId="0" borderId="10" xfId="59" applyFont="1" applyBorder="1" applyAlignment="1">
      <alignment horizontal="right" wrapText="1"/>
      <protection/>
    </xf>
    <xf numFmtId="0" fontId="86" fillId="24" borderId="10" xfId="59" applyFont="1" applyFill="1" applyBorder="1" applyAlignment="1">
      <alignment horizontal="right" wrapText="1"/>
      <protection/>
    </xf>
    <xf numFmtId="0" fontId="64" fillId="0" borderId="14" xfId="58" applyFont="1" applyFill="1" applyBorder="1" applyAlignment="1">
      <alignment horizontal="center"/>
      <protection/>
    </xf>
    <xf numFmtId="0" fontId="64" fillId="0" borderId="0" xfId="58" applyFont="1" applyFill="1" applyBorder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2" fillId="0" borderId="12" xfId="58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57" applyFont="1" applyAlignment="1">
      <alignment horizontal="right"/>
      <protection/>
    </xf>
    <xf numFmtId="0" fontId="6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0" fillId="26" borderId="10" xfId="57" applyFont="1" applyFill="1" applyBorder="1" applyAlignment="1">
      <alignment horizontal="center" vertical="center" wrapText="1"/>
      <protection/>
    </xf>
    <xf numFmtId="0" fontId="23" fillId="26" borderId="17" xfId="57" applyFont="1" applyFill="1" applyBorder="1" applyAlignment="1">
      <alignment horizontal="center" vertical="center" wrapText="1"/>
      <protection/>
    </xf>
    <xf numFmtId="0" fontId="23" fillId="26" borderId="18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178" fontId="22" fillId="0" borderId="0" xfId="57" applyNumberFormat="1" applyFont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6" xfId="57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/>
      <protection/>
    </xf>
    <xf numFmtId="0" fontId="64" fillId="0" borderId="14" xfId="58" applyFont="1" applyFill="1" applyBorder="1" applyAlignment="1">
      <alignment horizontal="center"/>
      <protection/>
    </xf>
    <xf numFmtId="0" fontId="35" fillId="0" borderId="10" xfId="58" applyFont="1" applyFill="1" applyBorder="1" applyAlignment="1">
      <alignment horizontal="center" vertical="center" wrapText="1"/>
      <protection/>
    </xf>
    <xf numFmtId="0" fontId="35" fillId="0" borderId="17" xfId="58" applyFont="1" applyFill="1" applyBorder="1" applyAlignment="1">
      <alignment horizontal="center" vertical="center" wrapText="1"/>
      <protection/>
    </xf>
    <xf numFmtId="0" fontId="35" fillId="0" borderId="18" xfId="58" applyFont="1" applyFill="1" applyBorder="1" applyAlignment="1">
      <alignment horizontal="center" vertical="center" wrapText="1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2" fillId="0" borderId="17" xfId="58" applyFont="1" applyFill="1" applyBorder="1" applyAlignment="1">
      <alignment horizontal="center" vertical="center" wrapText="1"/>
      <protection/>
    </xf>
    <xf numFmtId="0" fontId="32" fillId="0" borderId="19" xfId="58" applyFont="1" applyFill="1" applyBorder="1" applyAlignment="1">
      <alignment horizontal="center" vertical="center" wrapText="1"/>
      <protection/>
    </xf>
    <xf numFmtId="0" fontId="32" fillId="0" borderId="18" xfId="58" applyFont="1" applyFill="1" applyBorder="1" applyAlignment="1">
      <alignment horizontal="center" vertical="center" wrapText="1"/>
      <protection/>
    </xf>
    <xf numFmtId="0" fontId="33" fillId="0" borderId="20" xfId="58" applyFont="1" applyFill="1" applyBorder="1" applyAlignment="1">
      <alignment horizontal="center" vertical="center" wrapText="1"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0" fontId="33" fillId="0" borderId="11" xfId="58" applyFont="1" applyFill="1" applyBorder="1" applyAlignment="1">
      <alignment horizontal="center" vertical="center" wrapText="1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right"/>
    </xf>
    <xf numFmtId="0" fontId="72" fillId="0" borderId="0" xfId="57" applyFont="1" applyAlignment="1">
      <alignment horizontal="center"/>
      <protection/>
    </xf>
    <xf numFmtId="0" fontId="73" fillId="0" borderId="0" xfId="57" applyFont="1" applyAlignment="1">
      <alignment horizontal="center"/>
      <protection/>
    </xf>
    <xf numFmtId="0" fontId="74" fillId="0" borderId="0" xfId="57" applyFont="1" applyAlignment="1">
      <alignment horizontal="center"/>
      <protection/>
    </xf>
    <xf numFmtId="0" fontId="57" fillId="7" borderId="10" xfId="59" applyFont="1" applyFill="1" applyBorder="1" applyAlignment="1">
      <alignment horizontal="center" vertical="center" wrapText="1"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/>
      <protection/>
    </xf>
    <xf numFmtId="0" fontId="50" fillId="0" borderId="0" xfId="59" applyFont="1" applyAlignment="1">
      <alignment horizontal="center" vertical="center"/>
      <protection/>
    </xf>
    <xf numFmtId="0" fontId="55" fillId="0" borderId="0" xfId="59" applyFont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 wrapText="1"/>
      <protection/>
    </xf>
    <xf numFmtId="0" fontId="10" fillId="0" borderId="0" xfId="59" applyFont="1" applyAlignment="1">
      <alignment horizontal="center" vertical="center"/>
      <protection/>
    </xf>
    <xf numFmtId="0" fontId="56" fillId="25" borderId="10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 wrapText="1"/>
      <protection/>
    </xf>
    <xf numFmtId="0" fontId="33" fillId="0" borderId="0" xfId="59" applyFont="1" applyAlignment="1">
      <alignment horizontal="center" vertical="center" wrapText="1"/>
      <protection/>
    </xf>
    <xf numFmtId="0" fontId="57" fillId="24" borderId="12" xfId="59" applyFont="1" applyFill="1" applyBorder="1" applyAlignment="1">
      <alignment horizontal="center" vertical="center" wrapText="1"/>
      <protection/>
    </xf>
    <xf numFmtId="0" fontId="57" fillId="24" borderId="15" xfId="59" applyFont="1" applyFill="1" applyBorder="1" applyAlignment="1">
      <alignment horizontal="center" vertical="center" wrapText="1"/>
      <protection/>
    </xf>
    <xf numFmtId="0" fontId="56" fillId="4" borderId="12" xfId="59" applyFont="1" applyFill="1" applyBorder="1" applyAlignment="1">
      <alignment horizontal="center" vertical="center" wrapText="1"/>
      <protection/>
    </xf>
    <xf numFmtId="0" fontId="56" fillId="4" borderId="16" xfId="59" applyFont="1" applyFill="1" applyBorder="1" applyAlignment="1">
      <alignment horizontal="center" vertical="center" wrapText="1"/>
      <protection/>
    </xf>
    <xf numFmtId="0" fontId="56" fillId="0" borderId="17" xfId="59" applyFont="1" applyBorder="1" applyAlignment="1">
      <alignment horizontal="center" vertical="center" wrapText="1"/>
      <protection/>
    </xf>
    <xf numFmtId="0" fontId="56" fillId="0" borderId="19" xfId="59" applyFont="1" applyBorder="1" applyAlignment="1">
      <alignment horizontal="center" vertical="center" wrapText="1"/>
      <protection/>
    </xf>
    <xf numFmtId="0" fontId="56" fillId="0" borderId="18" xfId="59" applyFont="1" applyBorder="1" applyAlignment="1">
      <alignment horizontal="center" vertical="center" wrapText="1"/>
      <protection/>
    </xf>
    <xf numFmtId="0" fontId="57" fillId="4" borderId="12" xfId="59" applyFont="1" applyFill="1" applyBorder="1" applyAlignment="1">
      <alignment horizontal="center" vertical="center" wrapText="1"/>
      <protection/>
    </xf>
    <xf numFmtId="0" fontId="57" fillId="4" borderId="16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6" fillId="24" borderId="10" xfId="59" applyFont="1" applyFill="1" applyBorder="1" applyAlignment="1">
      <alignment horizontal="center" vertical="center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7" fillId="25" borderId="10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="55" zoomScaleNormal="55" zoomScaleSheetLayoutView="55" zoomScalePageLayoutView="0" workbookViewId="0" topLeftCell="A1">
      <selection activeCell="C35" sqref="C35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1.28125" style="1" customWidth="1"/>
    <col min="4" max="4" width="9.140625" style="1" customWidth="1"/>
    <col min="5" max="5" width="9.8515625" style="1" customWidth="1"/>
    <col min="6" max="6" width="10.57421875" style="1" customWidth="1"/>
    <col min="7" max="7" width="10.28125" style="1" customWidth="1"/>
    <col min="8" max="8" width="11.00390625" style="1" hidden="1" customWidth="1"/>
    <col min="9" max="9" width="7.7109375" style="1" hidden="1" customWidth="1"/>
    <col min="10" max="10" width="16.421875" style="1" bestFit="1" customWidth="1"/>
    <col min="11" max="11" width="17.421875" style="1" bestFit="1" customWidth="1"/>
    <col min="12" max="12" width="15.140625" style="1" customWidth="1"/>
    <col min="13" max="13" width="16.00390625" style="1" customWidth="1"/>
    <col min="14" max="14" width="13.421875" style="1" customWidth="1"/>
    <col min="15" max="15" width="7.57421875" style="1" customWidth="1"/>
    <col min="16" max="16" width="6.8515625" style="1" customWidth="1"/>
    <col min="17" max="17" width="7.7109375" style="1" customWidth="1"/>
    <col min="18" max="18" width="11.57421875" style="1" bestFit="1" customWidth="1"/>
    <col min="19" max="19" width="12.140625" style="1" bestFit="1" customWidth="1"/>
    <col min="20" max="20" width="14.00390625" style="1" customWidth="1"/>
    <col min="21" max="21" width="12.140625" style="1" bestFit="1" customWidth="1"/>
    <col min="22" max="22" width="11.8515625" style="1" bestFit="1" customWidth="1"/>
    <col min="23" max="16384" width="9.140625" style="1" customWidth="1"/>
  </cols>
  <sheetData>
    <row r="1" spans="1:21" s="6" customFormat="1" ht="16.5">
      <c r="A1" s="4"/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22"/>
      <c r="S1" s="222"/>
      <c r="T1" s="222"/>
      <c r="U1" s="4"/>
    </row>
    <row r="2" spans="1:22" s="6" customFormat="1" ht="31.5" customHeight="1">
      <c r="A2" s="223" t="s">
        <v>37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0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s="6" customFormat="1" ht="17.25" customHeight="1">
      <c r="A4" s="224" t="s">
        <v>38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0" s="6" customFormat="1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2" ht="18.75">
      <c r="A6" s="225" t="s">
        <v>120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22" ht="16.5">
      <c r="A7" s="125"/>
      <c r="U7" s="227" t="s">
        <v>21</v>
      </c>
      <c r="V7" s="227"/>
    </row>
    <row r="8" spans="1:22" s="2" customFormat="1" ht="12.75">
      <c r="A8" s="226">
        <v>1</v>
      </c>
      <c r="B8" s="226">
        <v>2</v>
      </c>
      <c r="C8" s="3"/>
      <c r="D8" s="226">
        <v>3</v>
      </c>
      <c r="E8" s="226"/>
      <c r="F8" s="226"/>
      <c r="G8" s="226"/>
      <c r="H8" s="130"/>
      <c r="I8" s="130"/>
      <c r="J8" s="226">
        <v>4</v>
      </c>
      <c r="K8" s="226">
        <v>5</v>
      </c>
      <c r="L8" s="226">
        <v>6</v>
      </c>
      <c r="M8" s="226">
        <v>7</v>
      </c>
      <c r="N8" s="226">
        <v>8</v>
      </c>
      <c r="O8" s="219">
        <v>9</v>
      </c>
      <c r="P8" s="220"/>
      <c r="Q8" s="220"/>
      <c r="R8" s="220"/>
      <c r="S8" s="221"/>
      <c r="T8" s="226">
        <v>10</v>
      </c>
      <c r="U8" s="226">
        <v>11</v>
      </c>
      <c r="V8" s="226">
        <v>12</v>
      </c>
    </row>
    <row r="9" spans="1:22" s="2" customFormat="1" ht="12.75">
      <c r="A9" s="226"/>
      <c r="B9" s="226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30"/>
      <c r="I9" s="130"/>
      <c r="J9" s="226"/>
      <c r="K9" s="226">
        <v>5</v>
      </c>
      <c r="L9" s="226">
        <v>6</v>
      </c>
      <c r="M9" s="226">
        <v>7</v>
      </c>
      <c r="N9" s="226">
        <v>8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226"/>
      <c r="U9" s="226"/>
      <c r="V9" s="226"/>
    </row>
    <row r="10" spans="1:22" s="2" customFormat="1" ht="57" customHeight="1">
      <c r="A10" s="226" t="s">
        <v>0</v>
      </c>
      <c r="B10" s="226" t="s">
        <v>22</v>
      </c>
      <c r="C10" s="230" t="s">
        <v>116</v>
      </c>
      <c r="D10" s="226" t="s">
        <v>1</v>
      </c>
      <c r="E10" s="226"/>
      <c r="F10" s="226"/>
      <c r="G10" s="226"/>
      <c r="H10" s="228" t="s">
        <v>115</v>
      </c>
      <c r="I10" s="228" t="s">
        <v>114</v>
      </c>
      <c r="J10" s="226" t="s">
        <v>6</v>
      </c>
      <c r="K10" s="226" t="s">
        <v>7</v>
      </c>
      <c r="L10" s="226" t="s">
        <v>8</v>
      </c>
      <c r="M10" s="226" t="s">
        <v>9</v>
      </c>
      <c r="N10" s="226" t="s">
        <v>10</v>
      </c>
      <c r="O10" s="226" t="s">
        <v>11</v>
      </c>
      <c r="P10" s="226"/>
      <c r="Q10" s="226"/>
      <c r="R10" s="226"/>
      <c r="S10" s="226"/>
      <c r="T10" s="226" t="s">
        <v>13</v>
      </c>
      <c r="U10" s="226" t="s">
        <v>14</v>
      </c>
      <c r="V10" s="226" t="s">
        <v>15</v>
      </c>
    </row>
    <row r="11" spans="1:22" s="2" customFormat="1" ht="48.75" customHeight="1">
      <c r="A11" s="226"/>
      <c r="B11" s="226"/>
      <c r="C11" s="231"/>
      <c r="D11" s="3" t="s">
        <v>2</v>
      </c>
      <c r="E11" s="3" t="s">
        <v>3</v>
      </c>
      <c r="F11" s="3" t="s">
        <v>4</v>
      </c>
      <c r="G11" s="3" t="s">
        <v>5</v>
      </c>
      <c r="H11" s="229"/>
      <c r="I11" s="229"/>
      <c r="J11" s="226"/>
      <c r="K11" s="226"/>
      <c r="L11" s="226"/>
      <c r="M11" s="226"/>
      <c r="N11" s="226"/>
      <c r="O11" s="3" t="s">
        <v>2</v>
      </c>
      <c r="P11" s="3" t="s">
        <v>3</v>
      </c>
      <c r="Q11" s="3" t="s">
        <v>4</v>
      </c>
      <c r="R11" s="3" t="s">
        <v>5</v>
      </c>
      <c r="S11" s="3" t="s">
        <v>12</v>
      </c>
      <c r="T11" s="226"/>
      <c r="U11" s="226"/>
      <c r="V11" s="226"/>
    </row>
    <row r="12" spans="1:22" s="149" customFormat="1" ht="17.25">
      <c r="A12" s="142">
        <v>1</v>
      </c>
      <c r="B12" s="143" t="s">
        <v>23</v>
      </c>
      <c r="C12" s="144">
        <v>34863</v>
      </c>
      <c r="D12" s="145">
        <v>19443</v>
      </c>
      <c r="E12" s="145">
        <v>7771</v>
      </c>
      <c r="F12" s="145">
        <v>7649</v>
      </c>
      <c r="G12" s="146">
        <f>SUM(D12:F12)</f>
        <v>34863</v>
      </c>
      <c r="H12" s="146">
        <v>33502</v>
      </c>
      <c r="I12" s="146">
        <f>G12-H12</f>
        <v>1361</v>
      </c>
      <c r="J12" s="147">
        <v>10056</v>
      </c>
      <c r="K12" s="148">
        <v>2994542</v>
      </c>
      <c r="L12" s="147">
        <v>10056</v>
      </c>
      <c r="M12" s="148">
        <v>1063</v>
      </c>
      <c r="N12" s="148">
        <v>204624</v>
      </c>
      <c r="O12" s="148">
        <v>0.9898057000000001</v>
      </c>
      <c r="P12" s="148">
        <v>0.40715300000000004</v>
      </c>
      <c r="Q12" s="148">
        <v>0.3540852</v>
      </c>
      <c r="R12" s="146">
        <f>SUM(O12:Q12)</f>
        <v>1.7510439</v>
      </c>
      <c r="S12" s="148">
        <v>1.1514794</v>
      </c>
      <c r="T12" s="148">
        <v>0</v>
      </c>
      <c r="U12" s="148">
        <v>1106</v>
      </c>
      <c r="V12" s="148">
        <v>17</v>
      </c>
    </row>
    <row r="13" spans="1:22" s="149" customFormat="1" ht="17.25">
      <c r="A13" s="142">
        <v>2</v>
      </c>
      <c r="B13" s="143" t="s">
        <v>24</v>
      </c>
      <c r="C13" s="144">
        <v>40680</v>
      </c>
      <c r="D13" s="145">
        <v>19423</v>
      </c>
      <c r="E13" s="145">
        <v>9448</v>
      </c>
      <c r="F13" s="145">
        <v>11808</v>
      </c>
      <c r="G13" s="146">
        <f aca="true" t="shared" si="0" ref="G13:G24">SUM(D13:F13)</f>
        <v>40679</v>
      </c>
      <c r="H13" s="146">
        <v>40465</v>
      </c>
      <c r="I13" s="146">
        <f aca="true" t="shared" si="1" ref="I13:I24">G13-H13</f>
        <v>214</v>
      </c>
      <c r="J13" s="147">
        <v>13750</v>
      </c>
      <c r="K13" s="148">
        <v>243770</v>
      </c>
      <c r="L13" s="147">
        <v>15282</v>
      </c>
      <c r="M13" s="148">
        <v>2986</v>
      </c>
      <c r="N13" s="148">
        <v>120822.04</v>
      </c>
      <c r="O13" s="180">
        <v>0.36246611999999995</v>
      </c>
      <c r="P13" s="180">
        <v>0.5436991800000001</v>
      </c>
      <c r="Q13" s="180">
        <v>0.30205509999999997</v>
      </c>
      <c r="R13" s="146">
        <f aca="true" t="shared" si="2" ref="R13:R24">SUM(O13:Q13)</f>
        <v>1.2082204</v>
      </c>
      <c r="S13" s="180">
        <v>0.38663052800000003</v>
      </c>
      <c r="T13" s="181">
        <v>2</v>
      </c>
      <c r="U13" s="181">
        <v>1898</v>
      </c>
      <c r="V13" s="181">
        <v>279</v>
      </c>
    </row>
    <row r="14" spans="1:22" s="149" customFormat="1" ht="17.25">
      <c r="A14" s="142">
        <v>3</v>
      </c>
      <c r="B14" s="143" t="s">
        <v>25</v>
      </c>
      <c r="C14" s="144">
        <v>75331</v>
      </c>
      <c r="D14" s="145">
        <v>39789</v>
      </c>
      <c r="E14" s="145">
        <v>16324</v>
      </c>
      <c r="F14" s="145">
        <v>19150</v>
      </c>
      <c r="G14" s="146">
        <f t="shared" si="0"/>
        <v>75263</v>
      </c>
      <c r="H14" s="146">
        <v>75263</v>
      </c>
      <c r="I14" s="146">
        <f t="shared" si="1"/>
        <v>0</v>
      </c>
      <c r="J14" s="147">
        <v>30179</v>
      </c>
      <c r="K14" s="148">
        <v>83258</v>
      </c>
      <c r="L14" s="147">
        <v>30179</v>
      </c>
      <c r="M14" s="148">
        <v>6931</v>
      </c>
      <c r="N14" s="148">
        <v>1200842</v>
      </c>
      <c r="O14" s="180">
        <v>1.55255</v>
      </c>
      <c r="P14" s="180">
        <v>0.86117</v>
      </c>
      <c r="Q14" s="180">
        <v>0.95903</v>
      </c>
      <c r="R14" s="146">
        <f t="shared" si="2"/>
        <v>3.37275</v>
      </c>
      <c r="S14" s="180">
        <v>0.8296</v>
      </c>
      <c r="T14" s="181">
        <v>0</v>
      </c>
      <c r="U14" s="181">
        <v>669</v>
      </c>
      <c r="V14" s="181">
        <v>35</v>
      </c>
    </row>
    <row r="15" spans="1:22" s="149" customFormat="1" ht="17.25">
      <c r="A15" s="142">
        <v>4</v>
      </c>
      <c r="B15" s="143" t="s">
        <v>26</v>
      </c>
      <c r="C15" s="144">
        <v>42989</v>
      </c>
      <c r="D15" s="145">
        <v>20459</v>
      </c>
      <c r="E15" s="145">
        <v>8527</v>
      </c>
      <c r="F15" s="145">
        <v>13908</v>
      </c>
      <c r="G15" s="146">
        <f t="shared" si="0"/>
        <v>42894</v>
      </c>
      <c r="H15" s="146">
        <v>42195</v>
      </c>
      <c r="I15" s="146">
        <f t="shared" si="1"/>
        <v>699</v>
      </c>
      <c r="J15" s="147">
        <v>13058</v>
      </c>
      <c r="K15" s="148">
        <v>28614</v>
      </c>
      <c r="L15" s="147">
        <v>13058</v>
      </c>
      <c r="M15" s="148">
        <v>204</v>
      </c>
      <c r="N15" s="148">
        <v>170718</v>
      </c>
      <c r="O15" s="189">
        <v>0.49624</v>
      </c>
      <c r="P15" s="189">
        <v>0.23375</v>
      </c>
      <c r="Q15" s="189">
        <v>0.33137</v>
      </c>
      <c r="R15" s="146">
        <f t="shared" si="2"/>
        <v>1.06136</v>
      </c>
      <c r="S15" s="190">
        <v>0.3255700000000001</v>
      </c>
      <c r="T15" s="181">
        <v>1</v>
      </c>
      <c r="U15" s="181">
        <v>825</v>
      </c>
      <c r="V15" s="181">
        <v>7</v>
      </c>
    </row>
    <row r="16" spans="1:22" s="149" customFormat="1" ht="17.25">
      <c r="A16" s="142">
        <v>5</v>
      </c>
      <c r="B16" s="143" t="s">
        <v>27</v>
      </c>
      <c r="C16" s="144">
        <v>49815</v>
      </c>
      <c r="D16" s="145">
        <v>6910</v>
      </c>
      <c r="E16" s="145">
        <v>28694</v>
      </c>
      <c r="F16" s="145">
        <v>14120</v>
      </c>
      <c r="G16" s="146">
        <f>SUM(D16:F16)</f>
        <v>49724</v>
      </c>
      <c r="H16" s="146">
        <v>48777</v>
      </c>
      <c r="I16" s="146">
        <f t="shared" si="1"/>
        <v>947</v>
      </c>
      <c r="J16" s="147">
        <v>17370</v>
      </c>
      <c r="K16" s="148">
        <v>54163.88</v>
      </c>
      <c r="L16" s="147">
        <v>20500</v>
      </c>
      <c r="M16" s="148">
        <v>1513</v>
      </c>
      <c r="N16" s="148">
        <v>758294.32</v>
      </c>
      <c r="O16" s="180">
        <v>0.63578</v>
      </c>
      <c r="P16" s="180">
        <v>1.86673</v>
      </c>
      <c r="Q16" s="180">
        <v>0.8549000000000002</v>
      </c>
      <c r="R16" s="146">
        <f t="shared" si="2"/>
        <v>3.3574100000000002</v>
      </c>
      <c r="S16" s="180">
        <v>0.94329</v>
      </c>
      <c r="T16" s="181">
        <v>0</v>
      </c>
      <c r="U16" s="181">
        <v>3677</v>
      </c>
      <c r="V16" s="181">
        <v>493</v>
      </c>
    </row>
    <row r="17" spans="1:22" s="149" customFormat="1" ht="16.5" customHeight="1">
      <c r="A17" s="142">
        <v>6</v>
      </c>
      <c r="B17" s="143" t="s">
        <v>28</v>
      </c>
      <c r="C17" s="144">
        <v>37583</v>
      </c>
      <c r="D17" s="145">
        <v>14801</v>
      </c>
      <c r="E17" s="145">
        <v>14072</v>
      </c>
      <c r="F17" s="145">
        <v>8710</v>
      </c>
      <c r="G17" s="146">
        <f t="shared" si="0"/>
        <v>37583</v>
      </c>
      <c r="H17" s="146">
        <v>13297</v>
      </c>
      <c r="I17" s="146">
        <v>8542</v>
      </c>
      <c r="J17" s="147">
        <v>27235</v>
      </c>
      <c r="K17" s="148">
        <v>131113</v>
      </c>
      <c r="L17" s="147">
        <v>26681</v>
      </c>
      <c r="M17" s="148">
        <v>9913</v>
      </c>
      <c r="N17" s="148">
        <v>1059973</v>
      </c>
      <c r="O17" s="180">
        <v>2.049405</v>
      </c>
      <c r="P17" s="180">
        <v>0.98295</v>
      </c>
      <c r="Q17" s="180">
        <v>0.84705</v>
      </c>
      <c r="R17" s="146">
        <f t="shared" si="2"/>
        <v>3.8794049999999998</v>
      </c>
      <c r="S17" s="180">
        <v>1.1038</v>
      </c>
      <c r="T17" s="181">
        <v>0</v>
      </c>
      <c r="U17" s="181">
        <v>8769</v>
      </c>
      <c r="V17" s="181">
        <v>1451</v>
      </c>
    </row>
    <row r="18" spans="1:22" s="149" customFormat="1" ht="17.25">
      <c r="A18" s="142">
        <v>7</v>
      </c>
      <c r="B18" s="143" t="s">
        <v>29</v>
      </c>
      <c r="C18" s="144">
        <v>34382</v>
      </c>
      <c r="D18" s="145">
        <v>6958</v>
      </c>
      <c r="E18" s="145">
        <v>14532</v>
      </c>
      <c r="F18" s="145">
        <v>12892</v>
      </c>
      <c r="G18" s="146">
        <v>34382</v>
      </c>
      <c r="H18" s="146">
        <v>34186</v>
      </c>
      <c r="I18" s="146">
        <f t="shared" si="1"/>
        <v>196</v>
      </c>
      <c r="J18" s="147">
        <v>12984</v>
      </c>
      <c r="K18" s="148">
        <v>58213</v>
      </c>
      <c r="L18" s="147">
        <v>12984</v>
      </c>
      <c r="M18" s="148">
        <v>2014</v>
      </c>
      <c r="N18" s="148">
        <v>548406</v>
      </c>
      <c r="O18" s="180">
        <v>0.52777</v>
      </c>
      <c r="P18" s="180">
        <v>1.19682</v>
      </c>
      <c r="Q18" s="180">
        <v>0.88907</v>
      </c>
      <c r="R18" s="146">
        <f t="shared" si="2"/>
        <v>2.6136600000000003</v>
      </c>
      <c r="S18" s="180">
        <v>1.00958</v>
      </c>
      <c r="T18" s="181">
        <v>0</v>
      </c>
      <c r="U18" s="181">
        <v>321</v>
      </c>
      <c r="V18" s="181">
        <v>70</v>
      </c>
    </row>
    <row r="19" spans="1:22" s="149" customFormat="1" ht="17.25">
      <c r="A19" s="142">
        <v>8</v>
      </c>
      <c r="B19" s="143" t="s">
        <v>30</v>
      </c>
      <c r="C19" s="144">
        <v>51666</v>
      </c>
      <c r="D19" s="145">
        <v>16582</v>
      </c>
      <c r="E19" s="145">
        <v>18003</v>
      </c>
      <c r="F19" s="145">
        <v>17293</v>
      </c>
      <c r="G19" s="146">
        <f t="shared" si="0"/>
        <v>51878</v>
      </c>
      <c r="H19" s="146">
        <v>51300</v>
      </c>
      <c r="I19" s="146">
        <f t="shared" si="1"/>
        <v>578</v>
      </c>
      <c r="J19" s="147">
        <v>21470</v>
      </c>
      <c r="K19" s="148">
        <v>39700</v>
      </c>
      <c r="L19" s="147">
        <v>21470</v>
      </c>
      <c r="M19" s="148">
        <v>4931</v>
      </c>
      <c r="N19" s="148">
        <v>172210</v>
      </c>
      <c r="O19" s="180">
        <v>0.78481</v>
      </c>
      <c r="P19" s="180">
        <v>1.04635</v>
      </c>
      <c r="Q19" s="180">
        <v>0.95875</v>
      </c>
      <c r="R19" s="146">
        <f t="shared" si="2"/>
        <v>2.78991</v>
      </c>
      <c r="S19" s="180">
        <v>0.93504</v>
      </c>
      <c r="T19" s="181">
        <v>0</v>
      </c>
      <c r="U19" s="181">
        <v>855</v>
      </c>
      <c r="V19" s="181">
        <v>79</v>
      </c>
    </row>
    <row r="20" spans="1:22" s="149" customFormat="1" ht="17.25">
      <c r="A20" s="142">
        <v>9</v>
      </c>
      <c r="B20" s="143" t="s">
        <v>31</v>
      </c>
      <c r="C20" s="144">
        <v>21740</v>
      </c>
      <c r="D20" s="145">
        <v>5320</v>
      </c>
      <c r="E20" s="145">
        <v>10728</v>
      </c>
      <c r="F20" s="145">
        <v>5667</v>
      </c>
      <c r="G20" s="146">
        <f t="shared" si="0"/>
        <v>21715</v>
      </c>
      <c r="H20" s="146">
        <v>21292</v>
      </c>
      <c r="I20" s="146">
        <f t="shared" si="1"/>
        <v>423</v>
      </c>
      <c r="J20" s="147">
        <v>10986</v>
      </c>
      <c r="K20" s="148">
        <v>9753</v>
      </c>
      <c r="L20" s="147">
        <v>9995</v>
      </c>
      <c r="M20" s="148">
        <v>1455</v>
      </c>
      <c r="N20" s="148">
        <v>205359</v>
      </c>
      <c r="O20" s="180">
        <v>0.3346039</v>
      </c>
      <c r="P20" s="180">
        <v>0.6420024</v>
      </c>
      <c r="Q20" s="180">
        <v>0.5273291</v>
      </c>
      <c r="R20" s="146">
        <f t="shared" si="2"/>
        <v>1.5039354</v>
      </c>
      <c r="S20" s="180">
        <v>0.71565</v>
      </c>
      <c r="T20" s="181">
        <v>0</v>
      </c>
      <c r="U20" s="181">
        <v>655</v>
      </c>
      <c r="V20" s="181">
        <v>54</v>
      </c>
    </row>
    <row r="21" spans="1:22" s="149" customFormat="1" ht="17.25">
      <c r="A21" s="142">
        <v>10</v>
      </c>
      <c r="B21" s="143" t="s">
        <v>32</v>
      </c>
      <c r="C21" s="144">
        <v>60915</v>
      </c>
      <c r="D21" s="145">
        <v>46026</v>
      </c>
      <c r="E21" s="145">
        <v>994</v>
      </c>
      <c r="F21" s="145">
        <v>13830</v>
      </c>
      <c r="G21" s="146">
        <f t="shared" si="0"/>
        <v>60850</v>
      </c>
      <c r="H21" s="146">
        <v>60376</v>
      </c>
      <c r="I21" s="146">
        <f t="shared" si="1"/>
        <v>474</v>
      </c>
      <c r="J21" s="147">
        <v>21443</v>
      </c>
      <c r="K21" s="148">
        <v>38051</v>
      </c>
      <c r="L21" s="147">
        <v>21336</v>
      </c>
      <c r="M21" s="148">
        <v>7859</v>
      </c>
      <c r="N21" s="148">
        <v>605904</v>
      </c>
      <c r="O21" s="180">
        <v>1.3435</v>
      </c>
      <c r="P21" s="180">
        <v>0.03382</v>
      </c>
      <c r="Q21" s="180">
        <v>0.36952</v>
      </c>
      <c r="R21" s="146">
        <f t="shared" si="2"/>
        <v>1.74684</v>
      </c>
      <c r="S21" s="180">
        <v>0.57851</v>
      </c>
      <c r="T21" s="181">
        <v>0</v>
      </c>
      <c r="U21" s="181">
        <v>2286</v>
      </c>
      <c r="V21" s="181">
        <v>83</v>
      </c>
    </row>
    <row r="22" spans="1:22" s="149" customFormat="1" ht="17.25">
      <c r="A22" s="142">
        <v>11</v>
      </c>
      <c r="B22" s="143" t="s">
        <v>33</v>
      </c>
      <c r="C22" s="144">
        <v>23114</v>
      </c>
      <c r="D22" s="145">
        <v>3644</v>
      </c>
      <c r="E22" s="145">
        <v>13479</v>
      </c>
      <c r="F22" s="145">
        <v>5991</v>
      </c>
      <c r="G22" s="146">
        <f t="shared" si="0"/>
        <v>23114</v>
      </c>
      <c r="H22" s="146">
        <v>22683</v>
      </c>
      <c r="I22" s="146">
        <f t="shared" si="1"/>
        <v>431</v>
      </c>
      <c r="J22" s="147">
        <v>15965</v>
      </c>
      <c r="K22" s="148">
        <v>0</v>
      </c>
      <c r="L22" s="147">
        <v>15965</v>
      </c>
      <c r="M22" s="148">
        <v>1814</v>
      </c>
      <c r="N22" s="148">
        <v>0</v>
      </c>
      <c r="O22" s="180">
        <v>0.38405</v>
      </c>
      <c r="P22" s="180">
        <v>1.25609</v>
      </c>
      <c r="Q22" s="180">
        <v>0.59479</v>
      </c>
      <c r="R22" s="146">
        <f t="shared" si="2"/>
        <v>2.23493</v>
      </c>
      <c r="S22" s="180">
        <v>0.68844</v>
      </c>
      <c r="T22" s="181">
        <v>0</v>
      </c>
      <c r="U22" s="181">
        <v>843</v>
      </c>
      <c r="V22" s="181">
        <v>125</v>
      </c>
    </row>
    <row r="23" spans="1:22" s="149" customFormat="1" ht="17.25">
      <c r="A23" s="142">
        <v>12</v>
      </c>
      <c r="B23" s="143" t="s">
        <v>34</v>
      </c>
      <c r="C23" s="144">
        <v>44357</v>
      </c>
      <c r="D23" s="145">
        <v>26569</v>
      </c>
      <c r="E23" s="145">
        <v>2366</v>
      </c>
      <c r="F23" s="145">
        <v>15422</v>
      </c>
      <c r="G23" s="146">
        <f t="shared" si="0"/>
        <v>44357</v>
      </c>
      <c r="H23" s="146">
        <v>40114</v>
      </c>
      <c r="I23" s="146">
        <f t="shared" si="1"/>
        <v>4243</v>
      </c>
      <c r="J23" s="147">
        <v>7729</v>
      </c>
      <c r="K23" s="148">
        <v>3665584</v>
      </c>
      <c r="L23" s="147">
        <v>7648</v>
      </c>
      <c r="M23" s="148">
        <v>1469</v>
      </c>
      <c r="N23" s="148">
        <v>236889</v>
      </c>
      <c r="O23" s="180">
        <v>0.34768</v>
      </c>
      <c r="P23" s="180">
        <v>0.05182</v>
      </c>
      <c r="Q23" s="180">
        <v>0.106</v>
      </c>
      <c r="R23" s="146">
        <f t="shared" si="2"/>
        <v>0.5055</v>
      </c>
      <c r="S23" s="180">
        <v>0.21887</v>
      </c>
      <c r="T23" s="181">
        <v>0</v>
      </c>
      <c r="U23" s="181">
        <v>401</v>
      </c>
      <c r="V23" s="181">
        <v>2</v>
      </c>
    </row>
    <row r="24" spans="1:22" s="149" customFormat="1" ht="17.25">
      <c r="A24" s="142">
        <v>13</v>
      </c>
      <c r="B24" s="143" t="s">
        <v>35</v>
      </c>
      <c r="C24" s="144">
        <v>55241</v>
      </c>
      <c r="D24" s="145">
        <v>37620</v>
      </c>
      <c r="E24" s="145">
        <v>4105</v>
      </c>
      <c r="F24" s="145">
        <v>13516</v>
      </c>
      <c r="G24" s="146">
        <f t="shared" si="0"/>
        <v>55241</v>
      </c>
      <c r="H24" s="146">
        <v>54816</v>
      </c>
      <c r="I24" s="146">
        <f t="shared" si="1"/>
        <v>425</v>
      </c>
      <c r="J24" s="147">
        <v>11556</v>
      </c>
      <c r="K24" s="148">
        <v>0</v>
      </c>
      <c r="L24" s="147">
        <v>11556</v>
      </c>
      <c r="M24" s="148">
        <v>3058</v>
      </c>
      <c r="N24" s="148">
        <v>0</v>
      </c>
      <c r="O24" s="180">
        <v>0.74903</v>
      </c>
      <c r="P24" s="180">
        <v>0.14448</v>
      </c>
      <c r="Q24" s="180">
        <v>0.17356</v>
      </c>
      <c r="R24" s="146">
        <f t="shared" si="2"/>
        <v>1.06707</v>
      </c>
      <c r="S24" s="180">
        <v>0.27664</v>
      </c>
      <c r="T24" s="181">
        <v>0</v>
      </c>
      <c r="U24" s="181">
        <v>689</v>
      </c>
      <c r="V24" s="181">
        <v>34</v>
      </c>
    </row>
    <row r="25" spans="1:22" s="129" customFormat="1" ht="17.25">
      <c r="A25" s="126"/>
      <c r="B25" s="126" t="s">
        <v>36</v>
      </c>
      <c r="C25" s="126">
        <f aca="true" t="shared" si="3" ref="C25:V25">SUM(C12:C24)</f>
        <v>572676</v>
      </c>
      <c r="D25" s="126">
        <f t="shared" si="3"/>
        <v>263544</v>
      </c>
      <c r="E25" s="126">
        <f t="shared" si="3"/>
        <v>149043</v>
      </c>
      <c r="F25" s="126">
        <f t="shared" si="3"/>
        <v>159956</v>
      </c>
      <c r="G25" s="126">
        <f t="shared" si="3"/>
        <v>572543</v>
      </c>
      <c r="H25" s="126">
        <f>SUM(H12:H24)</f>
        <v>538266</v>
      </c>
      <c r="I25" s="126">
        <f>SUM(I12:I24)</f>
        <v>18533</v>
      </c>
      <c r="J25" s="126">
        <f t="shared" si="3"/>
        <v>213781</v>
      </c>
      <c r="K25" s="126">
        <f t="shared" si="3"/>
        <v>7346761.88</v>
      </c>
      <c r="L25" s="126">
        <f t="shared" si="3"/>
        <v>216710</v>
      </c>
      <c r="M25" s="126">
        <f t="shared" si="3"/>
        <v>45210</v>
      </c>
      <c r="N25" s="126">
        <f t="shared" si="3"/>
        <v>5284041.359999999</v>
      </c>
      <c r="O25" s="127">
        <f t="shared" si="3"/>
        <v>10.557690720000002</v>
      </c>
      <c r="P25" s="127">
        <f t="shared" si="3"/>
        <v>9.26683458</v>
      </c>
      <c r="Q25" s="127">
        <f t="shared" si="3"/>
        <v>7.2675094</v>
      </c>
      <c r="R25" s="127">
        <f t="shared" si="3"/>
        <v>27.0920347</v>
      </c>
      <c r="S25" s="127">
        <f t="shared" si="3"/>
        <v>9.163099928000001</v>
      </c>
      <c r="T25" s="128">
        <f t="shared" si="3"/>
        <v>3</v>
      </c>
      <c r="U25" s="128">
        <f t="shared" si="3"/>
        <v>22994</v>
      </c>
      <c r="V25" s="128">
        <f t="shared" si="3"/>
        <v>2729</v>
      </c>
    </row>
    <row r="27" ht="16.5">
      <c r="J27" s="134"/>
    </row>
    <row r="28" ht="16.5">
      <c r="J28" s="134"/>
    </row>
    <row r="29" ht="16.5">
      <c r="J29" s="134"/>
    </row>
    <row r="30" ht="16.5">
      <c r="J30" s="134"/>
    </row>
    <row r="31" ht="16.5">
      <c r="J31" s="134"/>
    </row>
    <row r="32" ht="16.5">
      <c r="J32" s="134"/>
    </row>
    <row r="33" ht="16.5">
      <c r="J33" s="134"/>
    </row>
    <row r="34" ht="16.5">
      <c r="J34" s="134"/>
    </row>
  </sheetData>
  <sheetProtection/>
  <mergeCells count="32">
    <mergeCell ref="C10:C11"/>
    <mergeCell ref="A10:A11"/>
    <mergeCell ref="B10:B11"/>
    <mergeCell ref="A8:A9"/>
    <mergeCell ref="B8:B9"/>
    <mergeCell ref="H10:H11"/>
    <mergeCell ref="K10:K11"/>
    <mergeCell ref="K8:K9"/>
    <mergeCell ref="D8:G8"/>
    <mergeCell ref="I10:I11"/>
    <mergeCell ref="J10:J11"/>
    <mergeCell ref="J8:J9"/>
    <mergeCell ref="D10:G10"/>
    <mergeCell ref="N10:N11"/>
    <mergeCell ref="M10:M11"/>
    <mergeCell ref="M8:M9"/>
    <mergeCell ref="L10:L11"/>
    <mergeCell ref="L8:L9"/>
    <mergeCell ref="N8:N9"/>
    <mergeCell ref="T10:T11"/>
    <mergeCell ref="U10:U11"/>
    <mergeCell ref="V10:V11"/>
    <mergeCell ref="O10:S10"/>
    <mergeCell ref="O8:S8"/>
    <mergeCell ref="R1:T1"/>
    <mergeCell ref="A2:V2"/>
    <mergeCell ref="A4:V4"/>
    <mergeCell ref="A6:V6"/>
    <mergeCell ref="U7:V7"/>
    <mergeCell ref="T8:T9"/>
    <mergeCell ref="U8:U9"/>
    <mergeCell ref="V8:V9"/>
  </mergeCells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0" zoomScaleNormal="70" zoomScaleSheetLayoutView="70" zoomScalePageLayoutView="0" workbookViewId="0" topLeftCell="A1">
      <pane xSplit="3" ySplit="12" topLeftCell="D1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L31" sqref="L31"/>
    </sheetView>
  </sheetViews>
  <sheetFormatPr defaultColWidth="9.140625" defaultRowHeight="15"/>
  <cols>
    <col min="1" max="1" width="4.57421875" style="6" customWidth="1"/>
    <col min="2" max="2" width="19.8515625" style="5" customWidth="1"/>
    <col min="3" max="3" width="0.42578125" style="6" hidden="1" customWidth="1"/>
    <col min="4" max="4" width="11.8515625" style="6" customWidth="1"/>
    <col min="5" max="5" width="11.421875" style="47" hidden="1" customWidth="1"/>
    <col min="6" max="6" width="11.00390625" style="6" hidden="1" customWidth="1"/>
    <col min="7" max="7" width="10.8515625" style="6" customWidth="1"/>
    <col min="8" max="8" width="9.8515625" style="6" customWidth="1"/>
    <col min="9" max="9" width="11.7109375" style="6" customWidth="1"/>
    <col min="10" max="10" width="12.28125" style="6" customWidth="1"/>
    <col min="11" max="11" width="16.57421875" style="6" customWidth="1"/>
    <col min="12" max="12" width="13.00390625" style="6" customWidth="1"/>
    <col min="13" max="13" width="13.28125" style="6" customWidth="1"/>
    <col min="14" max="14" width="12.7109375" style="6" customWidth="1"/>
    <col min="15" max="16" width="13.8515625" style="6" customWidth="1"/>
    <col min="17" max="17" width="13.7109375" style="6" customWidth="1"/>
    <col min="18" max="18" width="0.13671875" style="6" hidden="1" customWidth="1"/>
    <col min="19" max="19" width="9.140625" style="6" customWidth="1"/>
    <col min="20" max="20" width="12.140625" style="6" bestFit="1" customWidth="1"/>
    <col min="21" max="21" width="9.7109375" style="6" bestFit="1" customWidth="1"/>
    <col min="22" max="16384" width="9.140625" style="6" customWidth="1"/>
  </cols>
  <sheetData>
    <row r="1" spans="1:18" ht="16.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2" t="s">
        <v>61</v>
      </c>
      <c r="P1" s="222"/>
      <c r="Q1" s="222"/>
      <c r="R1" s="4"/>
    </row>
    <row r="2" spans="1:17" ht="31.5" customHeight="1">
      <c r="A2" s="239" t="s">
        <v>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7.25" customHeight="1">
      <c r="A4" s="224" t="s">
        <v>38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17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20.25" customHeight="1">
      <c r="A6" s="240" t="s">
        <v>121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s="11" customFormat="1" ht="15.75">
      <c r="A8" s="10" t="s">
        <v>39</v>
      </c>
      <c r="C8" s="12"/>
      <c r="D8" s="12"/>
      <c r="E8" s="13"/>
      <c r="F8" s="12"/>
      <c r="G8" s="12"/>
      <c r="H8" s="12"/>
      <c r="I8" s="12"/>
      <c r="J8" s="12"/>
      <c r="K8" s="12"/>
      <c r="L8" s="12"/>
      <c r="M8" s="14"/>
      <c r="N8" s="12"/>
      <c r="O8" s="12"/>
      <c r="P8" s="12"/>
      <c r="Q8" s="15" t="s">
        <v>40</v>
      </c>
      <c r="R8" s="12"/>
    </row>
    <row r="9" spans="1:18" s="17" customFormat="1" ht="61.5" customHeight="1">
      <c r="A9" s="235" t="s">
        <v>0</v>
      </c>
      <c r="B9" s="235" t="s">
        <v>41</v>
      </c>
      <c r="C9" s="16" t="s">
        <v>42</v>
      </c>
      <c r="D9" s="235" t="s">
        <v>43</v>
      </c>
      <c r="E9" s="232" t="s">
        <v>44</v>
      </c>
      <c r="F9" s="232"/>
      <c r="G9" s="232" t="s">
        <v>45</v>
      </c>
      <c r="H9" s="232"/>
      <c r="I9" s="235" t="s">
        <v>46</v>
      </c>
      <c r="J9" s="235" t="s">
        <v>47</v>
      </c>
      <c r="K9" s="235" t="s">
        <v>56</v>
      </c>
      <c r="L9" s="238" t="s">
        <v>48</v>
      </c>
      <c r="M9" s="238"/>
      <c r="N9" s="238"/>
      <c r="O9" s="238"/>
      <c r="P9" s="238"/>
      <c r="Q9" s="238"/>
      <c r="R9" s="238"/>
    </row>
    <row r="10" spans="1:18" s="17" customFormat="1" ht="69.75" customHeight="1">
      <c r="A10" s="236"/>
      <c r="B10" s="236"/>
      <c r="C10" s="16"/>
      <c r="D10" s="236"/>
      <c r="E10" s="233" t="s">
        <v>49</v>
      </c>
      <c r="F10" s="233" t="s">
        <v>50</v>
      </c>
      <c r="G10" s="233" t="s">
        <v>49</v>
      </c>
      <c r="H10" s="233" t="s">
        <v>50</v>
      </c>
      <c r="I10" s="236"/>
      <c r="J10" s="236"/>
      <c r="K10" s="236"/>
      <c r="L10" s="235" t="s">
        <v>51</v>
      </c>
      <c r="M10" s="235" t="s">
        <v>52</v>
      </c>
      <c r="N10" s="235" t="s">
        <v>53</v>
      </c>
      <c r="O10" s="245" t="s">
        <v>57</v>
      </c>
      <c r="P10" s="246"/>
      <c r="Q10" s="244" t="s">
        <v>60</v>
      </c>
      <c r="R10" s="18"/>
    </row>
    <row r="11" spans="1:18" s="17" customFormat="1" ht="30">
      <c r="A11" s="237"/>
      <c r="B11" s="237"/>
      <c r="C11" s="16"/>
      <c r="D11" s="237"/>
      <c r="E11" s="234"/>
      <c r="F11" s="234"/>
      <c r="G11" s="234"/>
      <c r="H11" s="234"/>
      <c r="I11" s="237"/>
      <c r="J11" s="237"/>
      <c r="K11" s="237"/>
      <c r="L11" s="241"/>
      <c r="M11" s="241"/>
      <c r="N11" s="241"/>
      <c r="O11" s="48" t="s">
        <v>58</v>
      </c>
      <c r="P11" s="48" t="s">
        <v>59</v>
      </c>
      <c r="Q11" s="241"/>
      <c r="R11" s="18"/>
    </row>
    <row r="12" spans="1:18" s="11" customFormat="1" ht="12.75">
      <c r="A12" s="19"/>
      <c r="B12" s="77">
        <v>1</v>
      </c>
      <c r="C12" s="122"/>
      <c r="D12" s="122">
        <v>2</v>
      </c>
      <c r="E12" s="123">
        <v>3</v>
      </c>
      <c r="F12" s="124">
        <v>4</v>
      </c>
      <c r="G12" s="133">
        <v>5</v>
      </c>
      <c r="H12" s="124">
        <v>6</v>
      </c>
      <c r="I12" s="77">
        <v>7</v>
      </c>
      <c r="J12" s="122">
        <v>8</v>
      </c>
      <c r="K12" s="77">
        <v>9</v>
      </c>
      <c r="L12" s="122">
        <v>10</v>
      </c>
      <c r="M12" s="77">
        <v>11</v>
      </c>
      <c r="N12" s="122">
        <v>12</v>
      </c>
      <c r="O12" s="77">
        <v>13</v>
      </c>
      <c r="P12" s="122">
        <v>14</v>
      </c>
      <c r="Q12" s="77">
        <v>15</v>
      </c>
      <c r="R12" s="20"/>
    </row>
    <row r="13" spans="1:19" s="159" customFormat="1" ht="15">
      <c r="A13" s="150">
        <v>1</v>
      </c>
      <c r="B13" s="151" t="s">
        <v>23</v>
      </c>
      <c r="C13" s="152">
        <v>2912</v>
      </c>
      <c r="D13" s="153">
        <v>100.29882069999998</v>
      </c>
      <c r="E13" s="154"/>
      <c r="F13" s="154"/>
      <c r="G13" s="155"/>
      <c r="H13" s="154"/>
      <c r="I13" s="156"/>
      <c r="J13" s="156">
        <f>SUM(D13:I13)</f>
        <v>100.29882069999998</v>
      </c>
      <c r="K13" s="156"/>
      <c r="L13" s="156">
        <v>131.458715</v>
      </c>
      <c r="M13" s="156">
        <v>5.672875</v>
      </c>
      <c r="N13" s="156">
        <v>69.600735</v>
      </c>
      <c r="O13" s="156">
        <v>1.04114</v>
      </c>
      <c r="P13" s="156">
        <v>2.583455</v>
      </c>
      <c r="Q13" s="156">
        <f>SUM(L13:P13)</f>
        <v>210.35692</v>
      </c>
      <c r="R13" s="157"/>
      <c r="S13" s="158">
        <f>L13/Q13</f>
        <v>0.6249317350719911</v>
      </c>
    </row>
    <row r="14" spans="1:19" s="159" customFormat="1" ht="15">
      <c r="A14" s="182">
        <v>2</v>
      </c>
      <c r="B14" s="183" t="s">
        <v>24</v>
      </c>
      <c r="C14" s="184">
        <v>4447</v>
      </c>
      <c r="D14" s="185">
        <v>96.04364900000004</v>
      </c>
      <c r="E14" s="154"/>
      <c r="F14" s="154"/>
      <c r="G14" s="155"/>
      <c r="H14" s="154"/>
      <c r="I14" s="186"/>
      <c r="J14" s="156">
        <f aca="true" t="shared" si="0" ref="J14:J25">SUM(D14:I14)</f>
        <v>96.04364900000004</v>
      </c>
      <c r="K14" s="156">
        <v>41.10675</v>
      </c>
      <c r="L14" s="186">
        <v>100.19885</v>
      </c>
      <c r="M14" s="186">
        <v>6.3463</v>
      </c>
      <c r="N14" s="186">
        <v>72.54837</v>
      </c>
      <c r="O14" s="186">
        <v>7.48116</v>
      </c>
      <c r="P14" s="186">
        <v>2.68108</v>
      </c>
      <c r="Q14" s="156">
        <f aca="true" t="shared" si="1" ref="Q14:Q28">SUM(L14:P14)</f>
        <v>189.25576</v>
      </c>
      <c r="R14" s="157"/>
      <c r="S14" s="158">
        <f aca="true" t="shared" si="2" ref="S14:S25">L14/Q14</f>
        <v>0.5294361978731849</v>
      </c>
    </row>
    <row r="15" spans="1:19" s="159" customFormat="1" ht="15">
      <c r="A15" s="150">
        <v>3</v>
      </c>
      <c r="B15" s="151" t="s">
        <v>25</v>
      </c>
      <c r="C15" s="152">
        <v>2895</v>
      </c>
      <c r="D15" s="153">
        <v>98.1287413</v>
      </c>
      <c r="E15" s="154"/>
      <c r="F15" s="154"/>
      <c r="G15" s="155"/>
      <c r="H15" s="154"/>
      <c r="I15" s="156"/>
      <c r="J15" s="156">
        <f t="shared" si="0"/>
        <v>98.1287413</v>
      </c>
      <c r="K15" s="156"/>
      <c r="L15" s="156">
        <v>268.14322</v>
      </c>
      <c r="M15" s="156">
        <v>10.98362</v>
      </c>
      <c r="N15" s="156">
        <v>268.5571</v>
      </c>
      <c r="O15" s="156">
        <v>0.65967</v>
      </c>
      <c r="P15" s="156">
        <v>9.03141</v>
      </c>
      <c r="Q15" s="156">
        <f t="shared" si="1"/>
        <v>557.37502</v>
      </c>
      <c r="R15" s="157"/>
      <c r="S15" s="158">
        <f t="shared" si="2"/>
        <v>0.4810822343634991</v>
      </c>
    </row>
    <row r="16" spans="1:19" s="159" customFormat="1" ht="15">
      <c r="A16" s="150">
        <v>4</v>
      </c>
      <c r="B16" s="151" t="s">
        <v>26</v>
      </c>
      <c r="C16" s="152">
        <v>4593</v>
      </c>
      <c r="D16" s="153">
        <v>58.36443799999995</v>
      </c>
      <c r="E16" s="154"/>
      <c r="F16" s="154"/>
      <c r="G16" s="155"/>
      <c r="H16" s="154"/>
      <c r="I16" s="156"/>
      <c r="J16" s="156">
        <f t="shared" si="0"/>
        <v>58.36443799999995</v>
      </c>
      <c r="K16" s="156"/>
      <c r="L16" s="156">
        <v>78.98165</v>
      </c>
      <c r="M16" s="156">
        <v>3.52916</v>
      </c>
      <c r="N16" s="156">
        <v>50.37125</v>
      </c>
      <c r="O16" s="156">
        <v>2.20849</v>
      </c>
      <c r="P16" s="156">
        <v>1.17473</v>
      </c>
      <c r="Q16" s="156">
        <f t="shared" si="1"/>
        <v>136.26528000000005</v>
      </c>
      <c r="R16" s="157"/>
      <c r="S16" s="158">
        <f t="shared" si="2"/>
        <v>0.5796168326957533</v>
      </c>
    </row>
    <row r="17" spans="1:19" s="159" customFormat="1" ht="15">
      <c r="A17" s="150">
        <v>5</v>
      </c>
      <c r="B17" s="151" t="s">
        <v>27</v>
      </c>
      <c r="C17" s="152">
        <v>2539</v>
      </c>
      <c r="D17" s="153">
        <v>129.32383589999998</v>
      </c>
      <c r="E17" s="154"/>
      <c r="F17" s="154"/>
      <c r="G17" s="155"/>
      <c r="H17" s="154"/>
      <c r="I17" s="156"/>
      <c r="J17" s="156">
        <f t="shared" si="0"/>
        <v>129.32383589999998</v>
      </c>
      <c r="K17" s="156"/>
      <c r="L17" s="156">
        <v>275.98301</v>
      </c>
      <c r="M17" s="156">
        <v>18.55895</v>
      </c>
      <c r="N17" s="156">
        <v>75.68873</v>
      </c>
      <c r="O17" s="156">
        <v>3.2399</v>
      </c>
      <c r="P17" s="156">
        <v>2.25738</v>
      </c>
      <c r="Q17" s="156">
        <f t="shared" si="1"/>
        <v>375.72796999999997</v>
      </c>
      <c r="R17" s="157"/>
      <c r="S17" s="158">
        <f t="shared" si="2"/>
        <v>0.7345287868773783</v>
      </c>
    </row>
    <row r="18" spans="1:19" s="159" customFormat="1" ht="15">
      <c r="A18" s="150">
        <v>6</v>
      </c>
      <c r="B18" s="151" t="s">
        <v>28</v>
      </c>
      <c r="C18" s="152">
        <v>3620</v>
      </c>
      <c r="D18" s="153">
        <v>77.29460369999997</v>
      </c>
      <c r="E18" s="154"/>
      <c r="F18" s="154"/>
      <c r="G18" s="155"/>
      <c r="H18" s="154"/>
      <c r="I18" s="156"/>
      <c r="J18" s="156">
        <f t="shared" si="0"/>
        <v>77.29460369999997</v>
      </c>
      <c r="K18" s="156"/>
      <c r="L18" s="156">
        <v>312.063985</v>
      </c>
      <c r="M18" s="156">
        <v>15.28168</v>
      </c>
      <c r="N18" s="156">
        <v>174.76833</v>
      </c>
      <c r="O18" s="156">
        <v>1.74382</v>
      </c>
      <c r="P18" s="156">
        <v>11.353865</v>
      </c>
      <c r="Q18" s="156">
        <f t="shared" si="1"/>
        <v>515.21168</v>
      </c>
      <c r="R18" s="157"/>
      <c r="S18" s="158">
        <f t="shared" si="2"/>
        <v>0.605700524879405</v>
      </c>
    </row>
    <row r="19" spans="1:19" s="159" customFormat="1" ht="15">
      <c r="A19" s="150">
        <v>7</v>
      </c>
      <c r="B19" s="151" t="s">
        <v>29</v>
      </c>
      <c r="C19" s="152">
        <v>3872</v>
      </c>
      <c r="D19" s="153">
        <v>42.53467299999994</v>
      </c>
      <c r="E19" s="154"/>
      <c r="F19" s="154"/>
      <c r="G19" s="155"/>
      <c r="H19" s="154"/>
      <c r="I19" s="156"/>
      <c r="J19" s="156">
        <f t="shared" si="0"/>
        <v>42.53467299999994</v>
      </c>
      <c r="K19" s="156"/>
      <c r="L19" s="156">
        <v>206.92688</v>
      </c>
      <c r="M19" s="156">
        <v>17.10104</v>
      </c>
      <c r="N19" s="156">
        <v>225.4803175</v>
      </c>
      <c r="O19" s="156">
        <v>2.06847</v>
      </c>
      <c r="P19" s="156">
        <v>7.42683</v>
      </c>
      <c r="Q19" s="156">
        <f t="shared" si="1"/>
        <v>459.00353750000005</v>
      </c>
      <c r="R19" s="157"/>
      <c r="S19" s="158">
        <f t="shared" si="2"/>
        <v>0.45081761488602906</v>
      </c>
    </row>
    <row r="20" spans="1:19" s="159" customFormat="1" ht="15">
      <c r="A20" s="150">
        <v>8</v>
      </c>
      <c r="B20" s="151" t="s">
        <v>30</v>
      </c>
      <c r="C20" s="152">
        <v>3006</v>
      </c>
      <c r="D20" s="153">
        <v>124.76435879999975</v>
      </c>
      <c r="E20" s="154"/>
      <c r="F20" s="154"/>
      <c r="G20" s="155"/>
      <c r="H20" s="154"/>
      <c r="I20" s="156"/>
      <c r="J20" s="156">
        <f t="shared" si="0"/>
        <v>124.76435879999975</v>
      </c>
      <c r="K20" s="156"/>
      <c r="L20" s="156">
        <v>249.3075</v>
      </c>
      <c r="M20" s="156">
        <v>10.05673</v>
      </c>
      <c r="N20" s="156">
        <v>90.63532000000001</v>
      </c>
      <c r="O20" s="156">
        <v>2.76399</v>
      </c>
      <c r="P20" s="156">
        <v>6.03258</v>
      </c>
      <c r="Q20" s="156">
        <f t="shared" si="1"/>
        <v>358.79612</v>
      </c>
      <c r="R20" s="157"/>
      <c r="S20" s="158">
        <f t="shared" si="2"/>
        <v>0.6948444704474508</v>
      </c>
    </row>
    <row r="21" spans="1:19" s="159" customFormat="1" ht="15">
      <c r="A21" s="150">
        <v>9</v>
      </c>
      <c r="B21" s="151" t="s">
        <v>31</v>
      </c>
      <c r="C21" s="152"/>
      <c r="D21" s="153">
        <v>70.19322690000004</v>
      </c>
      <c r="E21" s="154"/>
      <c r="F21" s="154"/>
      <c r="G21" s="155"/>
      <c r="H21" s="154"/>
      <c r="I21" s="156"/>
      <c r="J21" s="156">
        <f t="shared" si="0"/>
        <v>70.19322690000004</v>
      </c>
      <c r="K21" s="156"/>
      <c r="L21" s="156">
        <v>129.075885</v>
      </c>
      <c r="M21" s="156">
        <v>7.122425</v>
      </c>
      <c r="N21" s="156">
        <v>69.79059</v>
      </c>
      <c r="O21" s="156">
        <v>2.72064</v>
      </c>
      <c r="P21" s="156">
        <v>3.762925</v>
      </c>
      <c r="Q21" s="156">
        <f t="shared" si="1"/>
        <v>212.472465</v>
      </c>
      <c r="R21" s="157"/>
      <c r="S21" s="158">
        <f t="shared" si="2"/>
        <v>0.6074946464239496</v>
      </c>
    </row>
    <row r="22" spans="1:19" s="159" customFormat="1" ht="15">
      <c r="A22" s="150">
        <v>10</v>
      </c>
      <c r="B22" s="151" t="s">
        <v>32</v>
      </c>
      <c r="C22" s="152"/>
      <c r="D22" s="153">
        <v>99.5516212</v>
      </c>
      <c r="E22" s="154"/>
      <c r="F22" s="154"/>
      <c r="G22" s="155"/>
      <c r="H22" s="154"/>
      <c r="I22" s="156"/>
      <c r="J22" s="156">
        <f t="shared" si="0"/>
        <v>99.5516212</v>
      </c>
      <c r="K22" s="156"/>
      <c r="L22" s="156">
        <v>130.97661</v>
      </c>
      <c r="M22" s="156">
        <v>3.42325</v>
      </c>
      <c r="N22" s="156">
        <v>67.48619</v>
      </c>
      <c r="O22" s="156">
        <v>3.93481</v>
      </c>
      <c r="P22" s="156">
        <v>2.71701</v>
      </c>
      <c r="Q22" s="156">
        <f t="shared" si="1"/>
        <v>208.53786999999997</v>
      </c>
      <c r="R22" s="157"/>
      <c r="S22" s="158">
        <f t="shared" si="2"/>
        <v>0.6280711028649137</v>
      </c>
    </row>
    <row r="23" spans="1:19" s="159" customFormat="1" ht="15">
      <c r="A23" s="150">
        <v>11</v>
      </c>
      <c r="B23" s="151" t="s">
        <v>33</v>
      </c>
      <c r="C23" s="152"/>
      <c r="D23" s="153">
        <v>31.543783999999945</v>
      </c>
      <c r="E23" s="154"/>
      <c r="F23" s="154"/>
      <c r="G23" s="155"/>
      <c r="H23" s="154"/>
      <c r="I23" s="156"/>
      <c r="J23" s="156">
        <f t="shared" si="0"/>
        <v>31.543783999999945</v>
      </c>
      <c r="K23" s="156"/>
      <c r="L23" s="156">
        <v>167.61975</v>
      </c>
      <c r="M23" s="156">
        <v>9.78775</v>
      </c>
      <c r="N23" s="156">
        <v>89.77956</v>
      </c>
      <c r="O23" s="156">
        <v>2.24225</v>
      </c>
      <c r="P23" s="156">
        <v>5.70288</v>
      </c>
      <c r="Q23" s="156">
        <f t="shared" si="1"/>
        <v>275.13219</v>
      </c>
      <c r="R23" s="157"/>
      <c r="S23" s="158">
        <f t="shared" si="2"/>
        <v>0.6092335106262922</v>
      </c>
    </row>
    <row r="24" spans="1:19" s="159" customFormat="1" ht="15">
      <c r="A24" s="150">
        <v>12</v>
      </c>
      <c r="B24" s="151" t="s">
        <v>34</v>
      </c>
      <c r="C24" s="152">
        <v>2781</v>
      </c>
      <c r="D24" s="153">
        <v>37.57820179999999</v>
      </c>
      <c r="E24" s="154"/>
      <c r="F24" s="154"/>
      <c r="G24" s="155"/>
      <c r="H24" s="154"/>
      <c r="I24" s="156"/>
      <c r="J24" s="156">
        <f t="shared" si="0"/>
        <v>37.57820179999999</v>
      </c>
      <c r="K24" s="156"/>
      <c r="L24" s="156">
        <v>40.63125</v>
      </c>
      <c r="M24" s="156">
        <v>1.25925</v>
      </c>
      <c r="N24" s="156">
        <v>26.49189</v>
      </c>
      <c r="O24" s="156">
        <v>18.47611</v>
      </c>
      <c r="P24" s="156">
        <v>0.07861</v>
      </c>
      <c r="Q24" s="156">
        <f t="shared" si="1"/>
        <v>86.93710999999999</v>
      </c>
      <c r="R24" s="157"/>
      <c r="S24" s="158">
        <f t="shared" si="2"/>
        <v>0.46736370693711815</v>
      </c>
    </row>
    <row r="25" spans="1:19" s="159" customFormat="1" ht="15">
      <c r="A25" s="150">
        <v>13</v>
      </c>
      <c r="B25" s="151" t="s">
        <v>35</v>
      </c>
      <c r="C25" s="152">
        <v>3059</v>
      </c>
      <c r="D25" s="153">
        <v>118.9982664999999</v>
      </c>
      <c r="E25" s="154"/>
      <c r="F25" s="154"/>
      <c r="G25" s="155"/>
      <c r="H25" s="154"/>
      <c r="I25" s="152"/>
      <c r="J25" s="156">
        <f t="shared" si="0"/>
        <v>118.9982664999999</v>
      </c>
      <c r="K25" s="156"/>
      <c r="L25" s="156">
        <v>82.1877</v>
      </c>
      <c r="M25" s="156">
        <v>3.39683</v>
      </c>
      <c r="N25" s="156">
        <v>39.78557</v>
      </c>
      <c r="O25" s="156">
        <v>0.75512</v>
      </c>
      <c r="P25" s="156">
        <v>1.85099</v>
      </c>
      <c r="Q25" s="156">
        <f t="shared" si="1"/>
        <v>127.97621000000001</v>
      </c>
      <c r="R25" s="157"/>
      <c r="S25" s="158">
        <f t="shared" si="2"/>
        <v>0.6422107671417993</v>
      </c>
    </row>
    <row r="26" spans="1:18" s="10" customFormat="1" ht="19.5" customHeight="1">
      <c r="A26" s="21"/>
      <c r="B26" s="22" t="s">
        <v>5</v>
      </c>
      <c r="C26" s="23">
        <f>SUM(C13:C25)</f>
        <v>33724</v>
      </c>
      <c r="D26" s="24">
        <f>SUM(D13:D25)</f>
        <v>1084.6182207999996</v>
      </c>
      <c r="E26" s="23">
        <f aca="true" t="shared" si="3" ref="E26:J26">SUM(E13:E25)</f>
        <v>0</v>
      </c>
      <c r="F26" s="23">
        <f t="shared" si="3"/>
        <v>0</v>
      </c>
      <c r="G26" s="24">
        <f>SUM(G13:G25)</f>
        <v>0</v>
      </c>
      <c r="H26" s="24">
        <f>SUM(H13:H25)</f>
        <v>0</v>
      </c>
      <c r="I26" s="25">
        <f t="shared" si="3"/>
        <v>0</v>
      </c>
      <c r="J26" s="24">
        <f t="shared" si="3"/>
        <v>1084.6182207999996</v>
      </c>
      <c r="K26" s="24"/>
      <c r="L26" s="26">
        <f aca="true" t="shared" si="4" ref="L26:R26">SUM(L13:L25)</f>
        <v>2173.5550049999997</v>
      </c>
      <c r="M26" s="26">
        <f t="shared" si="4"/>
        <v>112.51986</v>
      </c>
      <c r="N26" s="26">
        <f t="shared" si="4"/>
        <v>1320.9839525000002</v>
      </c>
      <c r="O26" s="26">
        <f t="shared" si="4"/>
        <v>49.33557</v>
      </c>
      <c r="P26" s="26">
        <f t="shared" si="4"/>
        <v>56.653745000000015</v>
      </c>
      <c r="Q26" s="25">
        <f>SUM(Q13:Q25)</f>
        <v>3713.0481324999996</v>
      </c>
      <c r="R26" s="27">
        <f t="shared" si="4"/>
        <v>0</v>
      </c>
    </row>
    <row r="27" spans="1:18" s="11" customFormat="1" ht="15.75">
      <c r="A27" s="28">
        <v>1</v>
      </c>
      <c r="B27" s="29" t="s">
        <v>54</v>
      </c>
      <c r="C27" s="20"/>
      <c r="D27" s="30">
        <v>68.31302</v>
      </c>
      <c r="E27" s="31"/>
      <c r="F27" s="20"/>
      <c r="G27" s="20"/>
      <c r="H27" s="20"/>
      <c r="I27" s="20"/>
      <c r="J27" s="32">
        <f>SUM(D27:I27)</f>
        <v>68.31302</v>
      </c>
      <c r="K27" s="32"/>
      <c r="L27" s="33">
        <f>19.43+3.2+15.88+9.09+11.05+5.94+1.62</f>
        <v>66.21</v>
      </c>
      <c r="M27" s="33"/>
      <c r="N27" s="33"/>
      <c r="O27" s="33"/>
      <c r="P27" s="33"/>
      <c r="Q27" s="78">
        <f t="shared" si="1"/>
        <v>66.21</v>
      </c>
      <c r="R27" s="20"/>
    </row>
    <row r="28" spans="1:19" s="11" customFormat="1" ht="15.75">
      <c r="A28" s="28">
        <v>2</v>
      </c>
      <c r="B28" s="29" t="s">
        <v>119</v>
      </c>
      <c r="C28" s="20"/>
      <c r="D28" s="30">
        <v>319.84838220000165</v>
      </c>
      <c r="E28" s="31"/>
      <c r="F28" s="20"/>
      <c r="G28" s="30"/>
      <c r="H28" s="20"/>
      <c r="I28" s="20"/>
      <c r="J28" s="32">
        <f>SUM(D28:I28)</f>
        <v>319.84838220000165</v>
      </c>
      <c r="K28" s="32"/>
      <c r="L28" s="33"/>
      <c r="M28" s="33"/>
      <c r="N28" s="33"/>
      <c r="O28" s="33">
        <f>0.68893+1.53248+1.48104+0.91198+1.00785+1.15998</f>
        <v>6.78226</v>
      </c>
      <c r="P28" s="33">
        <f>2.27135+2.05755+9.35613+0.82667+0.48209+1.21124</f>
        <v>16.20503</v>
      </c>
      <c r="Q28" s="78">
        <f t="shared" si="1"/>
        <v>22.98729</v>
      </c>
      <c r="R28" s="20"/>
      <c r="S28" s="46">
        <f>O28+P28</f>
        <v>22.98729</v>
      </c>
    </row>
    <row r="29" spans="1:21" s="39" customFormat="1" ht="19.5" customHeight="1">
      <c r="A29" s="34"/>
      <c r="B29" s="35" t="s">
        <v>5</v>
      </c>
      <c r="C29" s="36">
        <f>SUM(C16:C28)</f>
        <v>57194</v>
      </c>
      <c r="D29" s="37">
        <f>SUM(D27:D28)</f>
        <v>388.16140220000165</v>
      </c>
      <c r="E29" s="36">
        <f aca="true" t="shared" si="5" ref="E29:P29">SUM(E27:E28)</f>
        <v>0</v>
      </c>
      <c r="F29" s="36">
        <f t="shared" si="5"/>
        <v>0</v>
      </c>
      <c r="G29" s="37">
        <f>SUM(G27:G28)</f>
        <v>0</v>
      </c>
      <c r="H29" s="36">
        <f>SUM(H27:H28)</f>
        <v>0</v>
      </c>
      <c r="I29" s="36">
        <f t="shared" si="5"/>
        <v>0</v>
      </c>
      <c r="J29" s="36">
        <f>SUM(J27:J28)</f>
        <v>388.16140220000165</v>
      </c>
      <c r="K29" s="36"/>
      <c r="L29" s="38">
        <f t="shared" si="5"/>
        <v>66.21</v>
      </c>
      <c r="M29" s="38">
        <f t="shared" si="5"/>
        <v>0</v>
      </c>
      <c r="N29" s="38">
        <f t="shared" si="5"/>
        <v>0</v>
      </c>
      <c r="O29" s="38">
        <f t="shared" si="5"/>
        <v>6.78226</v>
      </c>
      <c r="P29" s="38">
        <f t="shared" si="5"/>
        <v>16.20503</v>
      </c>
      <c r="Q29" s="38">
        <f>SUM(L29:P29)</f>
        <v>89.19728999999998</v>
      </c>
      <c r="R29" s="34"/>
      <c r="T29" s="131"/>
      <c r="U29" s="131"/>
    </row>
    <row r="30" spans="1:20" s="11" customFormat="1" ht="15.75">
      <c r="A30" s="40"/>
      <c r="B30" s="41" t="s">
        <v>55</v>
      </c>
      <c r="C30" s="40"/>
      <c r="D30" s="42">
        <f aca="true" t="shared" si="6" ref="D30:P30">D26+D29</f>
        <v>1472.7796230000013</v>
      </c>
      <c r="E30" s="21">
        <f t="shared" si="6"/>
        <v>0</v>
      </c>
      <c r="F30" s="21">
        <f t="shared" si="6"/>
        <v>0</v>
      </c>
      <c r="G30" s="42">
        <f t="shared" si="6"/>
        <v>0</v>
      </c>
      <c r="H30" s="42">
        <f t="shared" si="6"/>
        <v>0</v>
      </c>
      <c r="I30" s="21">
        <f t="shared" si="6"/>
        <v>0</v>
      </c>
      <c r="J30" s="42">
        <f t="shared" si="6"/>
        <v>1472.7796230000013</v>
      </c>
      <c r="K30" s="42"/>
      <c r="L30" s="43">
        <f t="shared" si="6"/>
        <v>2239.7650049999997</v>
      </c>
      <c r="M30" s="43">
        <f t="shared" si="6"/>
        <v>112.51986</v>
      </c>
      <c r="N30" s="43">
        <f t="shared" si="6"/>
        <v>1320.9839525000002</v>
      </c>
      <c r="O30" s="43">
        <f t="shared" si="6"/>
        <v>56.11783</v>
      </c>
      <c r="P30" s="43">
        <f t="shared" si="6"/>
        <v>72.85877500000001</v>
      </c>
      <c r="Q30" s="43">
        <f>Q26+Q29</f>
        <v>3802.2454224999997</v>
      </c>
      <c r="R30" s="20"/>
      <c r="S30" s="11">
        <v>2397.7625099999996</v>
      </c>
      <c r="T30" s="46">
        <f>Q30-S30</f>
        <v>1404.4829125</v>
      </c>
    </row>
    <row r="31" spans="2:17" s="11" customFormat="1" ht="15.75">
      <c r="B31" s="39"/>
      <c r="E31" s="44"/>
      <c r="L31" s="132"/>
      <c r="N31" s="46"/>
      <c r="Q31" s="45"/>
    </row>
    <row r="32" spans="2:17" s="11" customFormat="1" ht="12.75">
      <c r="B32" s="39"/>
      <c r="E32" s="44"/>
      <c r="Q32" s="46"/>
    </row>
    <row r="33" spans="2:5" s="11" customFormat="1" ht="12.75">
      <c r="B33" s="39"/>
      <c r="E33" s="44"/>
    </row>
    <row r="34" spans="2:5" s="11" customFormat="1" ht="12.75">
      <c r="B34" s="39"/>
      <c r="E34" s="44"/>
    </row>
    <row r="35" spans="2:5" s="11" customFormat="1" ht="12.75">
      <c r="B35" s="39"/>
      <c r="E35" s="44"/>
    </row>
    <row r="36" spans="2:17" s="11" customFormat="1" ht="18.75">
      <c r="B36" s="39"/>
      <c r="E36" s="44"/>
      <c r="N36" s="242"/>
      <c r="O36" s="243"/>
      <c r="P36" s="243"/>
      <c r="Q36" s="243"/>
    </row>
    <row r="37" spans="2:17" s="11" customFormat="1" ht="18.75">
      <c r="B37" s="39"/>
      <c r="E37" s="44"/>
      <c r="N37" s="242"/>
      <c r="O37" s="243"/>
      <c r="P37" s="243"/>
      <c r="Q37" s="243"/>
    </row>
  </sheetData>
  <sheetProtection/>
  <mergeCells count="24">
    <mergeCell ref="N37:Q37"/>
    <mergeCell ref="N10:N11"/>
    <mergeCell ref="Q10:Q11"/>
    <mergeCell ref="O10:P10"/>
    <mergeCell ref="N36:Q36"/>
    <mergeCell ref="A9:A11"/>
    <mergeCell ref="E9:F9"/>
    <mergeCell ref="F10:F11"/>
    <mergeCell ref="B9:B11"/>
    <mergeCell ref="D9:D11"/>
    <mergeCell ref="E10:E11"/>
    <mergeCell ref="O1:Q1"/>
    <mergeCell ref="A2:Q2"/>
    <mergeCell ref="A4:Q4"/>
    <mergeCell ref="A6:Q6"/>
    <mergeCell ref="G9:H9"/>
    <mergeCell ref="H10:H11"/>
    <mergeCell ref="J9:J11"/>
    <mergeCell ref="L9:R9"/>
    <mergeCell ref="K9:K11"/>
    <mergeCell ref="L10:L11"/>
    <mergeCell ref="M10:M11"/>
    <mergeCell ref="I9:I11"/>
    <mergeCell ref="G10:G11"/>
  </mergeCells>
  <conditionalFormatting sqref="S13:S25">
    <cfRule type="cellIs" priority="1" dxfId="1" operator="lessThanOrEqual" stopIfTrue="1">
      <formula>0.6</formula>
    </cfRule>
  </conditionalFormatting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view="pageBreakPreview" zoomScale="70" zoomScaleNormal="70" zoomScaleSheetLayoutView="70" zoomScalePageLayoutView="0" workbookViewId="0" topLeftCell="A1">
      <pane xSplit="2" ySplit="13" topLeftCell="AQ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7" sqref="C27:AX27"/>
    </sheetView>
  </sheetViews>
  <sheetFormatPr defaultColWidth="9.140625" defaultRowHeight="15"/>
  <cols>
    <col min="1" max="1" width="4.140625" style="51" customWidth="1"/>
    <col min="2" max="2" width="20.57421875" style="50" customWidth="1"/>
    <col min="3" max="3" width="7.57421875" style="51" customWidth="1"/>
    <col min="4" max="4" width="8.57421875" style="51" customWidth="1"/>
    <col min="5" max="6" width="7.57421875" style="51" customWidth="1"/>
    <col min="7" max="7" width="8.57421875" style="51" customWidth="1"/>
    <col min="8" max="8" width="8.28125" style="51" customWidth="1"/>
    <col min="9" max="9" width="7.57421875" style="51" customWidth="1"/>
    <col min="10" max="10" width="8.8515625" style="51" customWidth="1"/>
    <col min="11" max="11" width="8.7109375" style="51" customWidth="1"/>
    <col min="12" max="16" width="7.57421875" style="51" customWidth="1"/>
    <col min="17" max="17" width="8.57421875" style="51" customWidth="1"/>
    <col min="18" max="18" width="6.28125" style="51" customWidth="1"/>
    <col min="19" max="19" width="9.28125" style="51" customWidth="1"/>
    <col min="20" max="23" width="8.00390625" style="51" customWidth="1"/>
    <col min="24" max="24" width="8.8515625" style="51" customWidth="1"/>
    <col min="25" max="38" width="8.00390625" style="51" customWidth="1"/>
    <col min="39" max="40" width="7.00390625" style="51" customWidth="1"/>
    <col min="41" max="41" width="8.7109375" style="51" customWidth="1"/>
    <col min="42" max="42" width="6.28125" style="51" customWidth="1"/>
    <col min="43" max="43" width="6.7109375" style="51" customWidth="1"/>
    <col min="44" max="44" width="7.00390625" style="51" customWidth="1"/>
    <col min="45" max="45" width="6.00390625" style="51" customWidth="1"/>
    <col min="46" max="46" width="6.8515625" style="51" customWidth="1"/>
    <col min="47" max="47" width="7.57421875" style="51" customWidth="1"/>
    <col min="48" max="48" width="6.140625" style="51" customWidth="1"/>
    <col min="49" max="49" width="7.00390625" style="51" customWidth="1"/>
    <col min="50" max="50" width="7.57421875" style="51" customWidth="1"/>
    <col min="51" max="51" width="6.00390625" style="51" customWidth="1"/>
    <col min="52" max="52" width="5.421875" style="51" customWidth="1"/>
    <col min="53" max="53" width="7.57421875" style="51" customWidth="1"/>
    <col min="54" max="54" width="6.28125" style="51" customWidth="1"/>
    <col min="55" max="55" width="5.8515625" style="51" customWidth="1"/>
    <col min="56" max="56" width="7.00390625" style="51" customWidth="1"/>
    <col min="57" max="58" width="6.140625" style="51" customWidth="1"/>
    <col min="59" max="59" width="9.8515625" style="51" customWidth="1"/>
    <col min="60" max="60" width="6.140625" style="51" customWidth="1"/>
    <col min="61" max="61" width="6.421875" style="51" customWidth="1"/>
    <col min="62" max="62" width="9.421875" style="51" customWidth="1"/>
    <col min="63" max="63" width="9.28125" style="51" bestFit="1" customWidth="1"/>
    <col min="64" max="16384" width="9.140625" style="51" customWidth="1"/>
  </cols>
  <sheetData>
    <row r="1" ht="16.5">
      <c r="A1" s="49"/>
    </row>
    <row r="2" spans="1:62" ht="21.75" customHeight="1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5" t="s">
        <v>62</v>
      </c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 t="s">
        <v>62</v>
      </c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</row>
    <row r="3" spans="1:40" ht="15" customHeight="1">
      <c r="A3" s="52"/>
      <c r="B3" s="52"/>
      <c r="U3" s="52"/>
      <c r="V3" s="52"/>
      <c r="AM3" s="52"/>
      <c r="AN3" s="52"/>
    </row>
    <row r="4" spans="1:62" ht="20.25" customHeight="1">
      <c r="A4" s="216" t="s">
        <v>38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7" t="s">
        <v>38</v>
      </c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 t="s">
        <v>38</v>
      </c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</row>
    <row r="5" spans="1:40" ht="19.5" customHeight="1">
      <c r="A5" s="53"/>
      <c r="B5" s="53"/>
      <c r="I5" s="54"/>
      <c r="J5" s="54"/>
      <c r="U5" s="53"/>
      <c r="V5" s="53"/>
      <c r="AM5" s="53"/>
      <c r="AN5" s="53"/>
    </row>
    <row r="6" spans="1:62" ht="18.75" customHeight="1">
      <c r="A6" s="249" t="s">
        <v>122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 t="s">
        <v>122</v>
      </c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 t="s">
        <v>122</v>
      </c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</row>
    <row r="7" spans="1:2" ht="13.5" customHeight="1">
      <c r="A7" s="53"/>
      <c r="B7" s="53"/>
    </row>
    <row r="8" spans="1:2" ht="19.5" customHeight="1">
      <c r="A8" s="55" t="s">
        <v>39</v>
      </c>
      <c r="B8" s="56"/>
    </row>
    <row r="9" spans="2:62" ht="20.25">
      <c r="B9" s="51"/>
      <c r="C9" s="250">
        <v>1</v>
      </c>
      <c r="D9" s="250"/>
      <c r="E9" s="250"/>
      <c r="F9" s="250"/>
      <c r="G9" s="250"/>
      <c r="H9" s="250"/>
      <c r="I9" s="212">
        <v>2</v>
      </c>
      <c r="J9" s="212"/>
      <c r="K9" s="212"/>
      <c r="L9" s="212"/>
      <c r="M9" s="212"/>
      <c r="N9" s="212"/>
      <c r="O9" s="212">
        <v>3</v>
      </c>
      <c r="P9" s="212"/>
      <c r="Q9" s="212"/>
      <c r="R9" s="212"/>
      <c r="S9" s="212"/>
      <c r="T9" s="212"/>
      <c r="U9" s="212">
        <v>4</v>
      </c>
      <c r="V9" s="212"/>
      <c r="W9" s="212"/>
      <c r="X9" s="212"/>
      <c r="Y9" s="212"/>
      <c r="Z9" s="212"/>
      <c r="AA9" s="212">
        <v>5</v>
      </c>
      <c r="AB9" s="212"/>
      <c r="AC9" s="212"/>
      <c r="AD9" s="212"/>
      <c r="AE9" s="212"/>
      <c r="AF9" s="212"/>
      <c r="AG9" s="213">
        <v>6</v>
      </c>
      <c r="AH9" s="213"/>
      <c r="AI9" s="213"/>
      <c r="AJ9" s="213"/>
      <c r="AK9" s="213"/>
      <c r="AL9" s="213"/>
      <c r="AM9" s="213">
        <v>7</v>
      </c>
      <c r="AN9" s="213"/>
      <c r="AO9" s="213"/>
      <c r="AP9" s="213"/>
      <c r="AQ9" s="213"/>
      <c r="AR9" s="213"/>
      <c r="AS9" s="213">
        <v>8</v>
      </c>
      <c r="AT9" s="213"/>
      <c r="AU9" s="213"/>
      <c r="AV9" s="213"/>
      <c r="AW9" s="213"/>
      <c r="AX9" s="213"/>
      <c r="AY9" s="213">
        <v>9</v>
      </c>
      <c r="AZ9" s="213"/>
      <c r="BA9" s="213"/>
      <c r="BB9" s="213"/>
      <c r="BC9" s="213"/>
      <c r="BD9" s="213"/>
      <c r="BE9" s="213">
        <v>10</v>
      </c>
      <c r="BF9" s="213"/>
      <c r="BG9" s="213"/>
      <c r="BH9" s="213"/>
      <c r="BI9" s="213"/>
      <c r="BJ9" s="213"/>
    </row>
    <row r="10" spans="1:62" s="57" customFormat="1" ht="31.5" customHeight="1">
      <c r="A10" s="255" t="s">
        <v>0</v>
      </c>
      <c r="B10" s="258" t="s">
        <v>41</v>
      </c>
      <c r="C10" s="248" t="s">
        <v>63</v>
      </c>
      <c r="D10" s="248"/>
      <c r="E10" s="248"/>
      <c r="F10" s="248"/>
      <c r="G10" s="248"/>
      <c r="H10" s="248"/>
      <c r="I10" s="218" t="s">
        <v>64</v>
      </c>
      <c r="J10" s="247"/>
      <c r="K10" s="247"/>
      <c r="L10" s="247"/>
      <c r="M10" s="247"/>
      <c r="N10" s="254"/>
      <c r="O10" s="218" t="s">
        <v>65</v>
      </c>
      <c r="P10" s="247"/>
      <c r="Q10" s="247"/>
      <c r="R10" s="247"/>
      <c r="S10" s="247"/>
      <c r="T10" s="254"/>
      <c r="U10" s="218" t="s">
        <v>66</v>
      </c>
      <c r="V10" s="247"/>
      <c r="W10" s="247"/>
      <c r="X10" s="247"/>
      <c r="Y10" s="247"/>
      <c r="Z10" s="247"/>
      <c r="AA10" s="218" t="s">
        <v>67</v>
      </c>
      <c r="AB10" s="247"/>
      <c r="AC10" s="247"/>
      <c r="AD10" s="247"/>
      <c r="AE10" s="247"/>
      <c r="AF10" s="247"/>
      <c r="AG10" s="248" t="s">
        <v>68</v>
      </c>
      <c r="AH10" s="248"/>
      <c r="AI10" s="248"/>
      <c r="AJ10" s="248"/>
      <c r="AK10" s="248"/>
      <c r="AL10" s="248"/>
      <c r="AM10" s="248" t="s">
        <v>69</v>
      </c>
      <c r="AN10" s="248"/>
      <c r="AO10" s="248"/>
      <c r="AP10" s="248"/>
      <c r="AQ10" s="248"/>
      <c r="AR10" s="248"/>
      <c r="AS10" s="248" t="s">
        <v>70</v>
      </c>
      <c r="AT10" s="248"/>
      <c r="AU10" s="248"/>
      <c r="AV10" s="248"/>
      <c r="AW10" s="248"/>
      <c r="AX10" s="248"/>
      <c r="AY10" s="248" t="s">
        <v>71</v>
      </c>
      <c r="AZ10" s="248"/>
      <c r="BA10" s="248"/>
      <c r="BB10" s="248"/>
      <c r="BC10" s="248"/>
      <c r="BD10" s="248"/>
      <c r="BE10" s="248" t="s">
        <v>72</v>
      </c>
      <c r="BF10" s="248"/>
      <c r="BG10" s="248"/>
      <c r="BH10" s="248"/>
      <c r="BI10" s="248"/>
      <c r="BJ10" s="248"/>
    </row>
    <row r="11" spans="1:62" s="57" customFormat="1" ht="28.5" customHeight="1">
      <c r="A11" s="256"/>
      <c r="B11" s="259"/>
      <c r="C11" s="248" t="s">
        <v>73</v>
      </c>
      <c r="D11" s="248"/>
      <c r="E11" s="248"/>
      <c r="F11" s="248" t="s">
        <v>74</v>
      </c>
      <c r="G11" s="248"/>
      <c r="H11" s="248"/>
      <c r="I11" s="248" t="s">
        <v>73</v>
      </c>
      <c r="J11" s="248"/>
      <c r="K11" s="248"/>
      <c r="L11" s="248" t="s">
        <v>74</v>
      </c>
      <c r="M11" s="248"/>
      <c r="N11" s="248"/>
      <c r="O11" s="248" t="s">
        <v>73</v>
      </c>
      <c r="P11" s="248"/>
      <c r="Q11" s="248"/>
      <c r="R11" s="248" t="s">
        <v>74</v>
      </c>
      <c r="S11" s="248"/>
      <c r="T11" s="248"/>
      <c r="U11" s="248" t="s">
        <v>73</v>
      </c>
      <c r="V11" s="248"/>
      <c r="W11" s="248"/>
      <c r="X11" s="248" t="s">
        <v>74</v>
      </c>
      <c r="Y11" s="248"/>
      <c r="Z11" s="248"/>
      <c r="AA11" s="248" t="s">
        <v>73</v>
      </c>
      <c r="AB11" s="248"/>
      <c r="AC11" s="248"/>
      <c r="AD11" s="248" t="s">
        <v>74</v>
      </c>
      <c r="AE11" s="248"/>
      <c r="AF11" s="248"/>
      <c r="AG11" s="248" t="s">
        <v>73</v>
      </c>
      <c r="AH11" s="248"/>
      <c r="AI11" s="248"/>
      <c r="AJ11" s="248" t="s">
        <v>74</v>
      </c>
      <c r="AK11" s="248"/>
      <c r="AL11" s="248"/>
      <c r="AM11" s="248" t="s">
        <v>73</v>
      </c>
      <c r="AN11" s="248"/>
      <c r="AO11" s="248"/>
      <c r="AP11" s="248" t="s">
        <v>74</v>
      </c>
      <c r="AQ11" s="248"/>
      <c r="AR11" s="248"/>
      <c r="AS11" s="248" t="s">
        <v>73</v>
      </c>
      <c r="AT11" s="248"/>
      <c r="AU11" s="248"/>
      <c r="AV11" s="248" t="s">
        <v>74</v>
      </c>
      <c r="AW11" s="248"/>
      <c r="AX11" s="248"/>
      <c r="AY11" s="248" t="s">
        <v>73</v>
      </c>
      <c r="AZ11" s="248"/>
      <c r="BA11" s="248"/>
      <c r="BB11" s="248" t="s">
        <v>74</v>
      </c>
      <c r="BC11" s="248"/>
      <c r="BD11" s="248"/>
      <c r="BE11" s="248" t="s">
        <v>73</v>
      </c>
      <c r="BF11" s="248"/>
      <c r="BG11" s="248"/>
      <c r="BH11" s="248" t="s">
        <v>74</v>
      </c>
      <c r="BI11" s="248"/>
      <c r="BJ11" s="248"/>
    </row>
    <row r="12" spans="1:62" s="58" customFormat="1" ht="28.5" customHeight="1">
      <c r="A12" s="257"/>
      <c r="B12" s="260"/>
      <c r="C12" s="251" t="s">
        <v>75</v>
      </c>
      <c r="D12" s="251"/>
      <c r="E12" s="252" t="s">
        <v>76</v>
      </c>
      <c r="F12" s="251" t="s">
        <v>75</v>
      </c>
      <c r="G12" s="251"/>
      <c r="H12" s="252" t="s">
        <v>76</v>
      </c>
      <c r="I12" s="251" t="s">
        <v>75</v>
      </c>
      <c r="J12" s="251"/>
      <c r="K12" s="252" t="s">
        <v>76</v>
      </c>
      <c r="L12" s="251" t="s">
        <v>75</v>
      </c>
      <c r="M12" s="251"/>
      <c r="N12" s="252" t="s">
        <v>76</v>
      </c>
      <c r="O12" s="251" t="s">
        <v>75</v>
      </c>
      <c r="P12" s="251"/>
      <c r="Q12" s="252" t="s">
        <v>76</v>
      </c>
      <c r="R12" s="251" t="s">
        <v>75</v>
      </c>
      <c r="S12" s="251"/>
      <c r="T12" s="252" t="s">
        <v>76</v>
      </c>
      <c r="U12" s="251" t="s">
        <v>75</v>
      </c>
      <c r="V12" s="251"/>
      <c r="W12" s="252" t="s">
        <v>76</v>
      </c>
      <c r="X12" s="251" t="s">
        <v>75</v>
      </c>
      <c r="Y12" s="251"/>
      <c r="Z12" s="252" t="s">
        <v>76</v>
      </c>
      <c r="AA12" s="251" t="s">
        <v>75</v>
      </c>
      <c r="AB12" s="251"/>
      <c r="AC12" s="252" t="s">
        <v>76</v>
      </c>
      <c r="AD12" s="251" t="s">
        <v>75</v>
      </c>
      <c r="AE12" s="251"/>
      <c r="AF12" s="252" t="s">
        <v>76</v>
      </c>
      <c r="AG12" s="251" t="s">
        <v>75</v>
      </c>
      <c r="AH12" s="251"/>
      <c r="AI12" s="252" t="s">
        <v>76</v>
      </c>
      <c r="AJ12" s="251" t="s">
        <v>75</v>
      </c>
      <c r="AK12" s="251"/>
      <c r="AL12" s="252" t="s">
        <v>76</v>
      </c>
      <c r="AM12" s="251" t="s">
        <v>75</v>
      </c>
      <c r="AN12" s="251"/>
      <c r="AO12" s="252" t="s">
        <v>76</v>
      </c>
      <c r="AP12" s="251" t="s">
        <v>75</v>
      </c>
      <c r="AQ12" s="251"/>
      <c r="AR12" s="252" t="s">
        <v>76</v>
      </c>
      <c r="AS12" s="251" t="s">
        <v>75</v>
      </c>
      <c r="AT12" s="251"/>
      <c r="AU12" s="252" t="s">
        <v>76</v>
      </c>
      <c r="AV12" s="251" t="s">
        <v>75</v>
      </c>
      <c r="AW12" s="251"/>
      <c r="AX12" s="252" t="s">
        <v>76</v>
      </c>
      <c r="AY12" s="251" t="s">
        <v>75</v>
      </c>
      <c r="AZ12" s="251"/>
      <c r="BA12" s="252" t="s">
        <v>76</v>
      </c>
      <c r="BB12" s="251" t="s">
        <v>75</v>
      </c>
      <c r="BC12" s="251"/>
      <c r="BD12" s="252" t="s">
        <v>76</v>
      </c>
      <c r="BE12" s="251" t="s">
        <v>75</v>
      </c>
      <c r="BF12" s="251"/>
      <c r="BG12" s="252" t="s">
        <v>76</v>
      </c>
      <c r="BH12" s="251" t="s">
        <v>75</v>
      </c>
      <c r="BI12" s="251"/>
      <c r="BJ12" s="252" t="s">
        <v>76</v>
      </c>
    </row>
    <row r="13" spans="1:62" s="63" customFormat="1" ht="13.5" customHeight="1">
      <c r="A13" s="59"/>
      <c r="B13" s="60"/>
      <c r="C13" s="61" t="s">
        <v>77</v>
      </c>
      <c r="D13" s="61" t="s">
        <v>78</v>
      </c>
      <c r="E13" s="253"/>
      <c r="F13" s="61" t="s">
        <v>77</v>
      </c>
      <c r="G13" s="61" t="s">
        <v>78</v>
      </c>
      <c r="H13" s="253"/>
      <c r="I13" s="61" t="s">
        <v>77</v>
      </c>
      <c r="J13" s="61" t="s">
        <v>79</v>
      </c>
      <c r="K13" s="253"/>
      <c r="L13" s="61" t="s">
        <v>77</v>
      </c>
      <c r="M13" s="61" t="s">
        <v>79</v>
      </c>
      <c r="N13" s="253"/>
      <c r="O13" s="61" t="s">
        <v>77</v>
      </c>
      <c r="P13" s="61" t="s">
        <v>80</v>
      </c>
      <c r="Q13" s="253"/>
      <c r="R13" s="61" t="s">
        <v>77</v>
      </c>
      <c r="S13" s="61" t="s">
        <v>80</v>
      </c>
      <c r="T13" s="253"/>
      <c r="U13" s="61" t="s">
        <v>77</v>
      </c>
      <c r="V13" s="62" t="s">
        <v>79</v>
      </c>
      <c r="W13" s="253"/>
      <c r="X13" s="61" t="s">
        <v>77</v>
      </c>
      <c r="Y13" s="61" t="s">
        <v>79</v>
      </c>
      <c r="Z13" s="253"/>
      <c r="AA13" s="61" t="s">
        <v>77</v>
      </c>
      <c r="AB13" s="61" t="s">
        <v>78</v>
      </c>
      <c r="AC13" s="253"/>
      <c r="AD13" s="61" t="s">
        <v>77</v>
      </c>
      <c r="AE13" s="61" t="s">
        <v>78</v>
      </c>
      <c r="AF13" s="253"/>
      <c r="AG13" s="61" t="s">
        <v>77</v>
      </c>
      <c r="AH13" s="61" t="s">
        <v>79</v>
      </c>
      <c r="AI13" s="253"/>
      <c r="AJ13" s="61" t="s">
        <v>77</v>
      </c>
      <c r="AK13" s="61" t="s">
        <v>79</v>
      </c>
      <c r="AL13" s="253"/>
      <c r="AM13" s="61" t="s">
        <v>77</v>
      </c>
      <c r="AN13" s="61" t="s">
        <v>80</v>
      </c>
      <c r="AO13" s="253"/>
      <c r="AP13" s="61" t="s">
        <v>77</v>
      </c>
      <c r="AQ13" s="61" t="s">
        <v>80</v>
      </c>
      <c r="AR13" s="253"/>
      <c r="AS13" s="61" t="s">
        <v>77</v>
      </c>
      <c r="AT13" s="61" t="s">
        <v>80</v>
      </c>
      <c r="AU13" s="253"/>
      <c r="AV13" s="61" t="s">
        <v>77</v>
      </c>
      <c r="AW13" s="61" t="s">
        <v>80</v>
      </c>
      <c r="AX13" s="253"/>
      <c r="AY13" s="61" t="s">
        <v>77</v>
      </c>
      <c r="AZ13" s="61"/>
      <c r="BA13" s="253"/>
      <c r="BB13" s="61" t="s">
        <v>77</v>
      </c>
      <c r="BC13" s="61"/>
      <c r="BD13" s="253"/>
      <c r="BE13" s="61" t="s">
        <v>77</v>
      </c>
      <c r="BF13" s="61"/>
      <c r="BG13" s="253"/>
      <c r="BH13" s="61" t="s">
        <v>77</v>
      </c>
      <c r="BI13" s="61"/>
      <c r="BJ13" s="253"/>
    </row>
    <row r="14" spans="1:63" s="167" customFormat="1" ht="16.5" customHeight="1">
      <c r="A14" s="160">
        <v>1</v>
      </c>
      <c r="B14" s="161" t="s">
        <v>23</v>
      </c>
      <c r="C14" s="162">
        <v>48</v>
      </c>
      <c r="D14" s="163">
        <v>51382.490000000005</v>
      </c>
      <c r="E14" s="162">
        <v>24.76133</v>
      </c>
      <c r="F14" s="162">
        <v>7</v>
      </c>
      <c r="G14" s="162">
        <v>16663.36</v>
      </c>
      <c r="H14" s="162">
        <v>4.41407</v>
      </c>
      <c r="I14" s="162">
        <v>20</v>
      </c>
      <c r="J14" s="162">
        <v>14.04</v>
      </c>
      <c r="K14" s="162">
        <v>2.494135</v>
      </c>
      <c r="L14" s="162">
        <v>29</v>
      </c>
      <c r="M14" s="162">
        <v>23.32</v>
      </c>
      <c r="N14" s="162">
        <v>2.43729</v>
      </c>
      <c r="O14" s="162">
        <v>1</v>
      </c>
      <c r="P14" s="162">
        <v>0.55</v>
      </c>
      <c r="Q14" s="162">
        <v>0.25625</v>
      </c>
      <c r="R14" s="162">
        <v>0</v>
      </c>
      <c r="S14" s="162">
        <v>0</v>
      </c>
      <c r="T14" s="162">
        <v>0</v>
      </c>
      <c r="U14" s="162">
        <v>6</v>
      </c>
      <c r="V14" s="162">
        <v>3.25</v>
      </c>
      <c r="W14" s="162">
        <v>4.74836</v>
      </c>
      <c r="X14" s="162">
        <v>2</v>
      </c>
      <c r="Y14" s="162">
        <v>1.5</v>
      </c>
      <c r="Z14" s="162">
        <v>0.4</v>
      </c>
      <c r="AA14" s="162">
        <v>18</v>
      </c>
      <c r="AB14" s="162">
        <v>8100</v>
      </c>
      <c r="AC14" s="162">
        <v>8.49624</v>
      </c>
      <c r="AD14" s="162">
        <v>1</v>
      </c>
      <c r="AE14" s="162">
        <v>150</v>
      </c>
      <c r="AF14" s="162">
        <v>0.38466</v>
      </c>
      <c r="AG14" s="162">
        <v>5</v>
      </c>
      <c r="AH14" s="162">
        <v>5.05</v>
      </c>
      <c r="AI14" s="162">
        <v>3.218385</v>
      </c>
      <c r="AJ14" s="162">
        <v>1</v>
      </c>
      <c r="AK14" s="162">
        <v>0</v>
      </c>
      <c r="AL14" s="162">
        <v>0.93825</v>
      </c>
      <c r="AM14" s="162">
        <v>16</v>
      </c>
      <c r="AN14" s="162">
        <v>10.418999999999999</v>
      </c>
      <c r="AO14" s="162">
        <v>22.29867</v>
      </c>
      <c r="AP14" s="162">
        <v>9</v>
      </c>
      <c r="AQ14" s="162">
        <v>6.493</v>
      </c>
      <c r="AR14" s="162">
        <v>43.08313</v>
      </c>
      <c r="AS14" s="162">
        <v>60</v>
      </c>
      <c r="AT14" s="162">
        <v>64.285</v>
      </c>
      <c r="AU14" s="162">
        <v>73.0278</v>
      </c>
      <c r="AV14" s="162">
        <v>22</v>
      </c>
      <c r="AW14" s="162">
        <v>20.115000000000002</v>
      </c>
      <c r="AX14" s="162">
        <v>21.75584</v>
      </c>
      <c r="AY14" s="162">
        <v>0</v>
      </c>
      <c r="AZ14" s="162">
        <v>0</v>
      </c>
      <c r="BA14" s="162">
        <v>0</v>
      </c>
      <c r="BB14" s="162">
        <v>0</v>
      </c>
      <c r="BC14" s="162">
        <v>0</v>
      </c>
      <c r="BD14" s="162">
        <v>0</v>
      </c>
      <c r="BE14" s="163">
        <f aca="true" t="shared" si="0" ref="BE14:BE26">SUM(C14,I14,O14,U14,AA14,AG14,AM14,AS14,AY14)</f>
        <v>174</v>
      </c>
      <c r="BF14" s="164"/>
      <c r="BG14" s="165">
        <f aca="true" t="shared" si="1" ref="BG14:BH26">SUM(E14,K14,Q14,W14,AC14,AI14,AO14,AU14,BA14)</f>
        <v>139.30117</v>
      </c>
      <c r="BH14" s="164">
        <f>SUM(F14,L14,R14,X14,AD14,AJ14,AP14,AV14,BB14)</f>
        <v>71</v>
      </c>
      <c r="BI14" s="164">
        <v>0</v>
      </c>
      <c r="BJ14" s="165">
        <v>62.43187</v>
      </c>
      <c r="BK14" s="166">
        <f>BG14+BJ14</f>
        <v>201.73304000000002</v>
      </c>
    </row>
    <row r="15" spans="1:63" s="167" customFormat="1" ht="18">
      <c r="A15" s="160">
        <v>2</v>
      </c>
      <c r="B15" s="161" t="s">
        <v>24</v>
      </c>
      <c r="C15" s="162">
        <v>0</v>
      </c>
      <c r="D15" s="163">
        <v>0</v>
      </c>
      <c r="E15" s="162">
        <v>0</v>
      </c>
      <c r="F15" s="162">
        <v>19</v>
      </c>
      <c r="G15" s="162">
        <v>34096.19047619047</v>
      </c>
      <c r="H15" s="162">
        <v>10.7403</v>
      </c>
      <c r="I15" s="162">
        <v>2</v>
      </c>
      <c r="J15" s="162">
        <v>3.140625</v>
      </c>
      <c r="K15" s="162">
        <v>1.005</v>
      </c>
      <c r="L15" s="162">
        <v>18</v>
      </c>
      <c r="M15" s="162">
        <v>12.754542857142855</v>
      </c>
      <c r="N15" s="162">
        <v>5.17563</v>
      </c>
      <c r="O15" s="162">
        <v>4</v>
      </c>
      <c r="P15" s="162">
        <v>1.2712419354838709</v>
      </c>
      <c r="Q15" s="162">
        <v>0.78817</v>
      </c>
      <c r="R15" s="162">
        <v>5</v>
      </c>
      <c r="S15" s="162">
        <v>10.87256923076923</v>
      </c>
      <c r="T15" s="162">
        <v>7.06717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3</v>
      </c>
      <c r="AB15" s="162">
        <v>2858.6969696969695</v>
      </c>
      <c r="AC15" s="162">
        <v>0.94337</v>
      </c>
      <c r="AD15" s="162">
        <v>5</v>
      </c>
      <c r="AE15" s="162">
        <v>7377.212121212122</v>
      </c>
      <c r="AF15" s="162">
        <v>2.43448</v>
      </c>
      <c r="AG15" s="162">
        <v>0</v>
      </c>
      <c r="AH15" s="162">
        <v>0</v>
      </c>
      <c r="AI15" s="162">
        <v>0</v>
      </c>
      <c r="AJ15" s="162">
        <v>2</v>
      </c>
      <c r="AK15" s="162">
        <v>0.1640625</v>
      </c>
      <c r="AL15" s="162">
        <v>0.0525</v>
      </c>
      <c r="AM15" s="162">
        <v>2</v>
      </c>
      <c r="AN15" s="162">
        <v>0.6868944954128441</v>
      </c>
      <c r="AO15" s="162">
        <v>1.49743</v>
      </c>
      <c r="AP15" s="162">
        <v>40</v>
      </c>
      <c r="AQ15" s="162">
        <v>24.875476082004557</v>
      </c>
      <c r="AR15" s="162">
        <v>54.16492</v>
      </c>
      <c r="AS15" s="162">
        <v>35</v>
      </c>
      <c r="AT15" s="162">
        <v>6.506244</v>
      </c>
      <c r="AU15" s="162">
        <v>17.23171</v>
      </c>
      <c r="AV15" s="162">
        <v>66</v>
      </c>
      <c r="AW15" s="162">
        <v>40.66071484375</v>
      </c>
      <c r="AX15" s="162">
        <v>76.52249</v>
      </c>
      <c r="AY15" s="162">
        <v>0</v>
      </c>
      <c r="AZ15" s="162">
        <v>0</v>
      </c>
      <c r="BA15" s="162">
        <v>0</v>
      </c>
      <c r="BB15" s="162">
        <v>0</v>
      </c>
      <c r="BC15" s="162">
        <v>0</v>
      </c>
      <c r="BD15" s="162">
        <v>0</v>
      </c>
      <c r="BE15" s="163">
        <f t="shared" si="0"/>
        <v>46</v>
      </c>
      <c r="BF15" s="164"/>
      <c r="BG15" s="165">
        <f t="shared" si="1"/>
        <v>21.46568</v>
      </c>
      <c r="BH15" s="164">
        <f t="shared" si="1"/>
        <v>155</v>
      </c>
      <c r="BI15" s="164"/>
      <c r="BJ15" s="165">
        <f>SUM(H15,N15,T15,Z15,AF15,AL15,AR15,AX15,BD15)</f>
        <v>156.15749</v>
      </c>
      <c r="BK15" s="166">
        <f aca="true" t="shared" si="2" ref="BK15:BK27">BG15+BJ15</f>
        <v>177.62317</v>
      </c>
    </row>
    <row r="16" spans="1:63" s="167" customFormat="1" ht="18">
      <c r="A16" s="160">
        <v>3</v>
      </c>
      <c r="B16" s="161" t="s">
        <v>25</v>
      </c>
      <c r="C16" s="162">
        <v>42</v>
      </c>
      <c r="D16" s="163">
        <v>107765.7230769231</v>
      </c>
      <c r="E16" s="162">
        <v>35.02386</v>
      </c>
      <c r="F16" s="162">
        <v>4</v>
      </c>
      <c r="G16" s="162">
        <v>10078.061538461538</v>
      </c>
      <c r="H16" s="162">
        <v>3.27537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17</v>
      </c>
      <c r="P16" s="162">
        <v>22.891048387096774</v>
      </c>
      <c r="Q16" s="162">
        <v>14.19245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3</v>
      </c>
      <c r="AH16" s="162">
        <v>35.24053125</v>
      </c>
      <c r="AI16" s="162">
        <v>11.27697</v>
      </c>
      <c r="AJ16" s="162">
        <v>1</v>
      </c>
      <c r="AK16" s="162">
        <v>0</v>
      </c>
      <c r="AL16" s="162">
        <v>0</v>
      </c>
      <c r="AM16" s="162">
        <v>14</v>
      </c>
      <c r="AN16" s="162">
        <v>22.193640350877196</v>
      </c>
      <c r="AO16" s="162">
        <v>50.6015</v>
      </c>
      <c r="AP16" s="162">
        <v>0</v>
      </c>
      <c r="AQ16" s="162">
        <v>0</v>
      </c>
      <c r="AR16" s="162">
        <v>0</v>
      </c>
      <c r="AS16" s="162">
        <v>210</v>
      </c>
      <c r="AT16" s="162">
        <v>811.1837708333333</v>
      </c>
      <c r="AU16" s="162">
        <v>389.36821</v>
      </c>
      <c r="AV16" s="162">
        <v>63</v>
      </c>
      <c r="AW16" s="162">
        <v>109.24402083333334</v>
      </c>
      <c r="AX16" s="162">
        <v>52.43713</v>
      </c>
      <c r="AY16" s="162">
        <v>0</v>
      </c>
      <c r="AZ16" s="162">
        <v>0</v>
      </c>
      <c r="BA16" s="162">
        <v>0</v>
      </c>
      <c r="BB16" s="162">
        <v>0</v>
      </c>
      <c r="BC16" s="162">
        <v>0</v>
      </c>
      <c r="BD16" s="162">
        <v>0</v>
      </c>
      <c r="BE16" s="163">
        <f t="shared" si="0"/>
        <v>286</v>
      </c>
      <c r="BF16" s="164"/>
      <c r="BG16" s="188">
        <f t="shared" si="1"/>
        <v>500.46299</v>
      </c>
      <c r="BH16" s="164">
        <f t="shared" si="1"/>
        <v>68</v>
      </c>
      <c r="BI16" s="164"/>
      <c r="BJ16" s="165">
        <f>SUM(H16,N16,T16,Z16,AF16,AL16,AR16,AX16,BD16)</f>
        <v>55.712500000000006</v>
      </c>
      <c r="BK16" s="166">
        <f t="shared" si="2"/>
        <v>556.17549</v>
      </c>
    </row>
    <row r="17" spans="1:63" s="167" customFormat="1" ht="18">
      <c r="A17" s="160">
        <v>4</v>
      </c>
      <c r="B17" s="161" t="s">
        <v>26</v>
      </c>
      <c r="C17" s="162">
        <v>11</v>
      </c>
      <c r="D17" s="163">
        <v>26764.259259259263</v>
      </c>
      <c r="E17" s="162">
        <v>7.22635</v>
      </c>
      <c r="F17" s="162">
        <v>9</v>
      </c>
      <c r="G17" s="162">
        <v>23759.037037037036</v>
      </c>
      <c r="H17" s="162">
        <v>6.4149400000000005</v>
      </c>
      <c r="I17" s="162">
        <v>1</v>
      </c>
      <c r="J17" s="162">
        <v>0.12</v>
      </c>
      <c r="K17" s="162">
        <v>0.03</v>
      </c>
      <c r="L17" s="162">
        <v>2</v>
      </c>
      <c r="M17" s="162">
        <v>0.555</v>
      </c>
      <c r="N17" s="162">
        <v>0.13875</v>
      </c>
      <c r="O17" s="162">
        <v>8</v>
      </c>
      <c r="P17" s="162">
        <v>3.9925161290322584</v>
      </c>
      <c r="Q17" s="162">
        <v>2.4753600000000002</v>
      </c>
      <c r="R17" s="162">
        <v>3</v>
      </c>
      <c r="S17" s="162">
        <v>1.2</v>
      </c>
      <c r="T17" s="162">
        <v>0.90226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91">
        <v>2</v>
      </c>
      <c r="AE17" s="162">
        <v>3378.5</v>
      </c>
      <c r="AF17" s="162">
        <v>1.08112</v>
      </c>
      <c r="AG17" s="162">
        <v>5</v>
      </c>
      <c r="AH17" s="162">
        <v>9.575467741935483</v>
      </c>
      <c r="AI17" s="162">
        <v>2.968395</v>
      </c>
      <c r="AJ17" s="162">
        <v>4</v>
      </c>
      <c r="AK17" s="162">
        <v>9.365387096774192</v>
      </c>
      <c r="AL17" s="162">
        <v>2.90327</v>
      </c>
      <c r="AM17" s="162">
        <v>6</v>
      </c>
      <c r="AN17" s="162">
        <v>2.783284444444445</v>
      </c>
      <c r="AO17" s="162">
        <v>6.26239</v>
      </c>
      <c r="AP17" s="162">
        <v>4</v>
      </c>
      <c r="AQ17" s="162">
        <v>3.918297777777777</v>
      </c>
      <c r="AR17" s="162">
        <v>8.81617</v>
      </c>
      <c r="AS17" s="162">
        <v>64</v>
      </c>
      <c r="AT17" s="162">
        <v>53.67</v>
      </c>
      <c r="AU17" s="162">
        <v>42.37662</v>
      </c>
      <c r="AV17" s="162">
        <v>65</v>
      </c>
      <c r="AW17" s="162">
        <v>73.21</v>
      </c>
      <c r="AX17" s="162">
        <v>51.151999999999994</v>
      </c>
      <c r="AY17" s="162">
        <v>0</v>
      </c>
      <c r="AZ17" s="162">
        <v>0</v>
      </c>
      <c r="BA17" s="162">
        <v>0</v>
      </c>
      <c r="BB17" s="162">
        <v>0</v>
      </c>
      <c r="BC17" s="162">
        <v>0</v>
      </c>
      <c r="BD17" s="162">
        <v>0</v>
      </c>
      <c r="BE17" s="163">
        <f t="shared" si="0"/>
        <v>95</v>
      </c>
      <c r="BF17" s="164"/>
      <c r="BG17" s="165">
        <f t="shared" si="1"/>
        <v>61.33911500000001</v>
      </c>
      <c r="BH17" s="164">
        <f t="shared" si="1"/>
        <v>89</v>
      </c>
      <c r="BI17" s="164"/>
      <c r="BJ17" s="165">
        <f>SUM(H17,N17,T17,Z17,AF17,AL17,AR17,AX17,BD17)</f>
        <v>71.40850999999999</v>
      </c>
      <c r="BK17" s="166">
        <f t="shared" si="2"/>
        <v>132.747625</v>
      </c>
    </row>
    <row r="18" spans="1:63" s="167" customFormat="1" ht="18">
      <c r="A18" s="160">
        <v>5</v>
      </c>
      <c r="B18" s="161" t="s">
        <v>27</v>
      </c>
      <c r="C18" s="162">
        <v>14</v>
      </c>
      <c r="D18" s="163">
        <v>26472.12</v>
      </c>
      <c r="E18" s="162">
        <v>10.09016</v>
      </c>
      <c r="F18" s="162">
        <v>7</v>
      </c>
      <c r="G18" s="162">
        <v>2765.81</v>
      </c>
      <c r="H18" s="162">
        <v>1.33190609</v>
      </c>
      <c r="I18" s="162">
        <v>0</v>
      </c>
      <c r="J18" s="162">
        <v>0</v>
      </c>
      <c r="K18" s="201">
        <v>0</v>
      </c>
      <c r="L18" s="162">
        <v>9</v>
      </c>
      <c r="M18" s="162">
        <v>5.1</v>
      </c>
      <c r="N18" s="201">
        <v>1.29</v>
      </c>
      <c r="O18" s="163">
        <v>40</v>
      </c>
      <c r="P18" s="163">
        <v>115.17</v>
      </c>
      <c r="Q18" s="201">
        <v>51.331325</v>
      </c>
      <c r="R18" s="163">
        <v>8</v>
      </c>
      <c r="S18" s="202">
        <v>12.3</v>
      </c>
      <c r="T18" s="201">
        <v>7.17188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1</v>
      </c>
      <c r="AB18" s="162">
        <v>2088</v>
      </c>
      <c r="AC18" s="162">
        <v>7.61</v>
      </c>
      <c r="AD18" s="162">
        <v>0</v>
      </c>
      <c r="AE18" s="162">
        <v>0</v>
      </c>
      <c r="AF18" s="162">
        <v>0</v>
      </c>
      <c r="AG18" s="162">
        <v>6</v>
      </c>
      <c r="AH18" s="162">
        <v>42.18</v>
      </c>
      <c r="AI18" s="162">
        <v>37.15008</v>
      </c>
      <c r="AJ18" s="162">
        <v>1</v>
      </c>
      <c r="AK18" s="162">
        <v>0</v>
      </c>
      <c r="AL18" s="162">
        <v>0.002</v>
      </c>
      <c r="AM18" s="162">
        <v>59</v>
      </c>
      <c r="AN18" s="162">
        <v>36.623000000000005</v>
      </c>
      <c r="AO18" s="162">
        <v>66.769025</v>
      </c>
      <c r="AP18" s="162">
        <v>44</v>
      </c>
      <c r="AQ18" s="162">
        <v>16.71</v>
      </c>
      <c r="AR18" s="162">
        <v>40.05924</v>
      </c>
      <c r="AS18" s="162">
        <v>96</v>
      </c>
      <c r="AT18" s="203">
        <v>115</v>
      </c>
      <c r="AU18" s="162">
        <v>128.06836</v>
      </c>
      <c r="AV18" s="162">
        <v>21</v>
      </c>
      <c r="AW18" s="203">
        <v>28.525</v>
      </c>
      <c r="AX18" s="162">
        <v>27.661215</v>
      </c>
      <c r="AY18" s="162">
        <v>0</v>
      </c>
      <c r="AZ18" s="162">
        <v>0</v>
      </c>
      <c r="BA18" s="162">
        <v>0</v>
      </c>
      <c r="BB18" s="162">
        <v>0</v>
      </c>
      <c r="BC18" s="162">
        <v>0</v>
      </c>
      <c r="BD18" s="162">
        <v>0</v>
      </c>
      <c r="BE18" s="163">
        <f t="shared" si="0"/>
        <v>216</v>
      </c>
      <c r="BF18" s="164"/>
      <c r="BG18" s="165">
        <f t="shared" si="1"/>
        <v>301.01895</v>
      </c>
      <c r="BH18" s="164">
        <f t="shared" si="1"/>
        <v>90</v>
      </c>
      <c r="BI18" s="164"/>
      <c r="BJ18" s="165">
        <f aca="true" t="shared" si="3" ref="BJ18:BJ26">SUM(H18,N18,T18,Z18,AF18,AL18,AR18,AX18,BD18)</f>
        <v>77.51624109</v>
      </c>
      <c r="BK18" s="166">
        <f t="shared" si="2"/>
        <v>378.53519109</v>
      </c>
    </row>
    <row r="19" spans="1:63" s="198" customFormat="1" ht="18">
      <c r="A19" s="192">
        <v>6</v>
      </c>
      <c r="B19" s="193" t="s">
        <v>28</v>
      </c>
      <c r="C19" s="191">
        <v>29</v>
      </c>
      <c r="D19" s="194">
        <v>67351.5</v>
      </c>
      <c r="E19" s="191">
        <v>22.7452372</v>
      </c>
      <c r="F19" s="191">
        <v>28</v>
      </c>
      <c r="G19" s="191">
        <v>33344.05</v>
      </c>
      <c r="H19" s="191">
        <v>26.07689</v>
      </c>
      <c r="I19" s="191">
        <v>14</v>
      </c>
      <c r="J19" s="191">
        <v>4.902</v>
      </c>
      <c r="K19" s="191">
        <v>5.46447</v>
      </c>
      <c r="L19" s="191">
        <v>26</v>
      </c>
      <c r="M19" s="191">
        <v>8.953</v>
      </c>
      <c r="N19" s="191">
        <v>11.554845</v>
      </c>
      <c r="O19" s="191">
        <v>11</v>
      </c>
      <c r="P19" s="191">
        <v>10.89</v>
      </c>
      <c r="Q19" s="191">
        <v>11.898105</v>
      </c>
      <c r="R19" s="191">
        <v>15</v>
      </c>
      <c r="S19" s="191">
        <v>7.804</v>
      </c>
      <c r="T19" s="191">
        <v>17.553745</v>
      </c>
      <c r="U19" s="191">
        <v>0</v>
      </c>
      <c r="V19" s="191">
        <v>0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0</v>
      </c>
      <c r="AC19" s="191">
        <v>0</v>
      </c>
      <c r="AD19" s="191">
        <v>3</v>
      </c>
      <c r="AE19" s="191">
        <v>0</v>
      </c>
      <c r="AF19" s="191">
        <v>0.756125</v>
      </c>
      <c r="AG19" s="191">
        <v>43</v>
      </c>
      <c r="AH19" s="191">
        <v>75.171</v>
      </c>
      <c r="AI19" s="191">
        <v>39.3776248</v>
      </c>
      <c r="AJ19" s="191">
        <v>11</v>
      </c>
      <c r="AK19" s="191">
        <v>9.015</v>
      </c>
      <c r="AL19" s="191">
        <v>12.6525</v>
      </c>
      <c r="AM19" s="191">
        <v>10</v>
      </c>
      <c r="AN19" s="191">
        <v>13.9</v>
      </c>
      <c r="AO19" s="191">
        <v>34.378329199999996</v>
      </c>
      <c r="AP19" s="191">
        <v>16</v>
      </c>
      <c r="AQ19" s="191">
        <v>6</v>
      </c>
      <c r="AR19" s="191">
        <v>68.492385</v>
      </c>
      <c r="AS19" s="191">
        <v>69</v>
      </c>
      <c r="AT19" s="191">
        <v>45.36</v>
      </c>
      <c r="AU19" s="191">
        <v>66.0996738</v>
      </c>
      <c r="AV19" s="191">
        <v>96</v>
      </c>
      <c r="AW19" s="191">
        <v>81.775</v>
      </c>
      <c r="AX19" s="191">
        <v>115.21486</v>
      </c>
      <c r="AY19" s="195">
        <v>0</v>
      </c>
      <c r="AZ19" s="195">
        <v>0</v>
      </c>
      <c r="BA19" s="195">
        <v>0</v>
      </c>
      <c r="BB19" s="195">
        <v>0</v>
      </c>
      <c r="BC19" s="195">
        <v>0</v>
      </c>
      <c r="BD19" s="195">
        <v>0</v>
      </c>
      <c r="BE19" s="163">
        <f t="shared" si="0"/>
        <v>176</v>
      </c>
      <c r="BF19" s="196"/>
      <c r="BG19" s="197">
        <f t="shared" si="1"/>
        <v>179.96344</v>
      </c>
      <c r="BH19" s="164">
        <f t="shared" si="1"/>
        <v>195</v>
      </c>
      <c r="BI19" s="196"/>
      <c r="BJ19" s="197">
        <f t="shared" si="3"/>
        <v>252.30135</v>
      </c>
      <c r="BK19" s="166">
        <f t="shared" si="2"/>
        <v>432.26479</v>
      </c>
    </row>
    <row r="20" spans="1:63" s="167" customFormat="1" ht="18">
      <c r="A20" s="160">
        <v>7</v>
      </c>
      <c r="B20" s="161" t="s">
        <v>29</v>
      </c>
      <c r="C20" s="162">
        <v>5</v>
      </c>
      <c r="D20" s="163">
        <v>9855.13</v>
      </c>
      <c r="E20" s="162">
        <v>2.7667</v>
      </c>
      <c r="F20" s="162">
        <v>8</v>
      </c>
      <c r="G20" s="162">
        <v>27251</v>
      </c>
      <c r="H20" s="162">
        <v>10.78266</v>
      </c>
      <c r="I20" s="162">
        <v>2</v>
      </c>
      <c r="J20" s="162">
        <v>1</v>
      </c>
      <c r="K20" s="162">
        <v>0.19125</v>
      </c>
      <c r="L20" s="162">
        <v>28</v>
      </c>
      <c r="M20" s="162">
        <v>2</v>
      </c>
      <c r="N20" s="162">
        <v>9.72415</v>
      </c>
      <c r="O20" s="162">
        <v>1</v>
      </c>
      <c r="P20" s="162">
        <v>0.8</v>
      </c>
      <c r="Q20" s="162">
        <v>2.05182</v>
      </c>
      <c r="R20" s="162">
        <v>3</v>
      </c>
      <c r="S20" s="162">
        <v>2</v>
      </c>
      <c r="T20" s="162">
        <v>1.39175</v>
      </c>
      <c r="U20" s="162">
        <v>2</v>
      </c>
      <c r="V20" s="162">
        <v>8</v>
      </c>
      <c r="W20" s="162">
        <v>1.9305</v>
      </c>
      <c r="X20" s="162">
        <v>2</v>
      </c>
      <c r="Y20" s="162">
        <v>0</v>
      </c>
      <c r="Z20" s="162">
        <v>0.37305</v>
      </c>
      <c r="AA20" s="162">
        <v>6</v>
      </c>
      <c r="AB20" s="162">
        <v>12608</v>
      </c>
      <c r="AC20" s="162">
        <v>8.35831</v>
      </c>
      <c r="AD20" s="162">
        <v>12</v>
      </c>
      <c r="AE20" s="162">
        <v>12681</v>
      </c>
      <c r="AF20" s="162">
        <v>10.2839</v>
      </c>
      <c r="AG20" s="162">
        <v>5</v>
      </c>
      <c r="AH20" s="162">
        <v>14.94</v>
      </c>
      <c r="AI20" s="162">
        <v>4.8412</v>
      </c>
      <c r="AJ20" s="162">
        <v>4</v>
      </c>
      <c r="AK20" s="162">
        <v>2.5</v>
      </c>
      <c r="AL20" s="162">
        <v>1.2075</v>
      </c>
      <c r="AM20" s="162">
        <v>45</v>
      </c>
      <c r="AN20" s="162">
        <v>43.3</v>
      </c>
      <c r="AO20" s="162">
        <v>83.2602725</v>
      </c>
      <c r="AP20" s="162">
        <v>47</v>
      </c>
      <c r="AQ20" s="162">
        <v>18.69</v>
      </c>
      <c r="AR20" s="162">
        <v>103.562035</v>
      </c>
      <c r="AS20" s="162">
        <v>78</v>
      </c>
      <c r="AT20" s="162">
        <v>116.15</v>
      </c>
      <c r="AU20" s="162">
        <v>86.66325</v>
      </c>
      <c r="AV20" s="162">
        <v>84</v>
      </c>
      <c r="AW20" s="162">
        <v>52.9</v>
      </c>
      <c r="AX20" s="162">
        <v>96.11381</v>
      </c>
      <c r="AY20" s="162">
        <v>0</v>
      </c>
      <c r="AZ20" s="162">
        <v>0</v>
      </c>
      <c r="BA20" s="162">
        <v>0</v>
      </c>
      <c r="BB20" s="162">
        <v>0</v>
      </c>
      <c r="BC20" s="162">
        <v>0</v>
      </c>
      <c r="BD20" s="162">
        <v>0</v>
      </c>
      <c r="BE20" s="163">
        <f t="shared" si="0"/>
        <v>144</v>
      </c>
      <c r="BF20" s="164"/>
      <c r="BG20" s="165">
        <f t="shared" si="1"/>
        <v>190.06330250000002</v>
      </c>
      <c r="BH20" s="164">
        <f t="shared" si="1"/>
        <v>188</v>
      </c>
      <c r="BI20" s="164"/>
      <c r="BJ20" s="165">
        <f t="shared" si="3"/>
        <v>233.438855</v>
      </c>
      <c r="BK20" s="166">
        <f t="shared" si="2"/>
        <v>423.5021575</v>
      </c>
    </row>
    <row r="21" spans="1:63" s="167" customFormat="1" ht="18">
      <c r="A21" s="160">
        <v>8</v>
      </c>
      <c r="B21" s="161" t="s">
        <v>30</v>
      </c>
      <c r="C21" s="162">
        <v>19</v>
      </c>
      <c r="D21" s="163">
        <v>10079.916000000001</v>
      </c>
      <c r="E21" s="162">
        <v>10.71825</v>
      </c>
      <c r="F21" s="162">
        <v>39</v>
      </c>
      <c r="G21" s="162">
        <v>54017.393000000004</v>
      </c>
      <c r="H21" s="162">
        <v>35.37229</v>
      </c>
      <c r="I21" s="162">
        <v>8</v>
      </c>
      <c r="J21" s="162">
        <v>7.59</v>
      </c>
      <c r="K21" s="162">
        <v>2.08419</v>
      </c>
      <c r="L21" s="162">
        <v>25</v>
      </c>
      <c r="M21" s="162">
        <v>24.93</v>
      </c>
      <c r="N21" s="162">
        <v>6.90563</v>
      </c>
      <c r="O21" s="162">
        <v>151</v>
      </c>
      <c r="P21" s="162">
        <v>93.15</v>
      </c>
      <c r="Q21" s="162">
        <v>54.469955</v>
      </c>
      <c r="R21" s="162">
        <v>58</v>
      </c>
      <c r="S21" s="162">
        <v>71.703</v>
      </c>
      <c r="T21" s="162">
        <v>37.019155</v>
      </c>
      <c r="U21" s="162">
        <v>0</v>
      </c>
      <c r="V21" s="162">
        <v>0</v>
      </c>
      <c r="W21" s="162">
        <v>0</v>
      </c>
      <c r="X21" s="162">
        <v>1</v>
      </c>
      <c r="Y21" s="162">
        <v>160</v>
      </c>
      <c r="Z21" s="162">
        <v>5.0713</v>
      </c>
      <c r="AA21" s="162">
        <v>8</v>
      </c>
      <c r="AB21" s="162">
        <v>4625</v>
      </c>
      <c r="AC21" s="162">
        <v>3.7679</v>
      </c>
      <c r="AD21" s="162">
        <v>8</v>
      </c>
      <c r="AE21" s="162">
        <v>2300</v>
      </c>
      <c r="AF21" s="162">
        <v>8.51223</v>
      </c>
      <c r="AG21" s="162">
        <v>4</v>
      </c>
      <c r="AH21" s="162">
        <v>3.9</v>
      </c>
      <c r="AI21" s="162">
        <v>1.71808</v>
      </c>
      <c r="AJ21" s="162">
        <v>7</v>
      </c>
      <c r="AK21" s="162">
        <v>2.795</v>
      </c>
      <c r="AL21" s="162">
        <v>2.78043</v>
      </c>
      <c r="AM21" s="162">
        <v>9</v>
      </c>
      <c r="AN21" s="162">
        <v>9.275</v>
      </c>
      <c r="AO21" s="162">
        <v>17.13224</v>
      </c>
      <c r="AP21" s="162">
        <v>33</v>
      </c>
      <c r="AQ21" s="162">
        <v>1044.4</v>
      </c>
      <c r="AR21" s="162">
        <v>23.218875</v>
      </c>
      <c r="AS21" s="162">
        <v>58</v>
      </c>
      <c r="AT21" s="162">
        <v>72.89800000000001</v>
      </c>
      <c r="AU21" s="162">
        <v>58.924905</v>
      </c>
      <c r="AV21" s="162">
        <v>51</v>
      </c>
      <c r="AW21" s="162">
        <v>50.839000000000006</v>
      </c>
      <c r="AX21" s="162">
        <v>66.14092</v>
      </c>
      <c r="AY21" s="162">
        <v>0</v>
      </c>
      <c r="AZ21" s="162">
        <v>0</v>
      </c>
      <c r="BA21" s="162">
        <v>0</v>
      </c>
      <c r="BB21" s="162">
        <v>0</v>
      </c>
      <c r="BC21" s="162">
        <v>0</v>
      </c>
      <c r="BD21" s="162">
        <v>0</v>
      </c>
      <c r="BE21" s="163">
        <f t="shared" si="0"/>
        <v>257</v>
      </c>
      <c r="BF21" s="164"/>
      <c r="BG21" s="165">
        <f t="shared" si="1"/>
        <v>148.81552</v>
      </c>
      <c r="BH21" s="164">
        <f t="shared" si="1"/>
        <v>222</v>
      </c>
      <c r="BI21" s="164"/>
      <c r="BJ21" s="165">
        <f t="shared" si="3"/>
        <v>185.02083</v>
      </c>
      <c r="BK21" s="166">
        <f t="shared" si="2"/>
        <v>333.83635</v>
      </c>
    </row>
    <row r="22" spans="1:63" s="167" customFormat="1" ht="18">
      <c r="A22" s="160">
        <v>9</v>
      </c>
      <c r="B22" s="161" t="s">
        <v>31</v>
      </c>
      <c r="C22" s="162">
        <v>16</v>
      </c>
      <c r="D22" s="163">
        <v>16909.333333333336</v>
      </c>
      <c r="E22" s="162">
        <v>7.6092</v>
      </c>
      <c r="F22" s="162">
        <v>13</v>
      </c>
      <c r="G22" s="162">
        <v>15744.444444444445</v>
      </c>
      <c r="H22" s="162">
        <v>7.085</v>
      </c>
      <c r="I22" s="162">
        <v>0</v>
      </c>
      <c r="J22" s="162">
        <v>0</v>
      </c>
      <c r="K22" s="162">
        <v>0</v>
      </c>
      <c r="L22" s="162">
        <v>7</v>
      </c>
      <c r="M22" s="162">
        <v>36.9720213781311</v>
      </c>
      <c r="N22" s="162">
        <v>8.70665</v>
      </c>
      <c r="O22" s="162">
        <v>23</v>
      </c>
      <c r="P22" s="162">
        <v>21.747149496514332</v>
      </c>
      <c r="Q22" s="162">
        <v>14.037785</v>
      </c>
      <c r="R22" s="162">
        <v>47</v>
      </c>
      <c r="S22" s="162">
        <v>67.79263848150802</v>
      </c>
      <c r="T22" s="162">
        <v>41.741075</v>
      </c>
      <c r="U22" s="162">
        <v>0</v>
      </c>
      <c r="V22" s="162">
        <v>0</v>
      </c>
      <c r="W22" s="162">
        <v>0</v>
      </c>
      <c r="X22" s="162">
        <v>0</v>
      </c>
      <c r="Y22" s="162">
        <v>0</v>
      </c>
      <c r="Z22" s="162">
        <v>0</v>
      </c>
      <c r="AA22" s="162">
        <v>2</v>
      </c>
      <c r="AB22" s="162">
        <v>2967.3142857142857</v>
      </c>
      <c r="AC22" s="162">
        <v>1.03856</v>
      </c>
      <c r="AD22" s="162">
        <v>16</v>
      </c>
      <c r="AE22" s="162">
        <v>16926.97142857143</v>
      </c>
      <c r="AF22" s="162">
        <v>5.92444</v>
      </c>
      <c r="AG22" s="162">
        <v>6</v>
      </c>
      <c r="AH22" s="162">
        <v>15.637785886124616</v>
      </c>
      <c r="AI22" s="162">
        <v>3.79523</v>
      </c>
      <c r="AJ22" s="162">
        <v>12</v>
      </c>
      <c r="AK22" s="162">
        <v>25.82274822506023</v>
      </c>
      <c r="AL22" s="162">
        <v>6.6052</v>
      </c>
      <c r="AM22" s="162">
        <v>8</v>
      </c>
      <c r="AN22" s="162">
        <v>11.729983402489626</v>
      </c>
      <c r="AO22" s="162">
        <v>7.067315</v>
      </c>
      <c r="AP22" s="162">
        <v>20</v>
      </c>
      <c r="AQ22" s="162">
        <v>68.74104045616993</v>
      </c>
      <c r="AR22" s="162">
        <v>65.541655</v>
      </c>
      <c r="AS22" s="162">
        <v>22</v>
      </c>
      <c r="AT22" s="162">
        <v>23.062316043425817</v>
      </c>
      <c r="AU22" s="162">
        <v>14.338995</v>
      </c>
      <c r="AV22" s="162">
        <v>40</v>
      </c>
      <c r="AW22" s="162">
        <v>30.22539966063945</v>
      </c>
      <c r="AX22" s="162">
        <v>22.48585</v>
      </c>
      <c r="AY22" s="162">
        <v>0</v>
      </c>
      <c r="AZ22" s="162">
        <v>0</v>
      </c>
      <c r="BA22" s="162">
        <v>0</v>
      </c>
      <c r="BB22" s="162">
        <v>0</v>
      </c>
      <c r="BC22" s="162">
        <v>0</v>
      </c>
      <c r="BD22" s="162">
        <v>0</v>
      </c>
      <c r="BE22" s="164">
        <f t="shared" si="0"/>
        <v>77</v>
      </c>
      <c r="BF22" s="164"/>
      <c r="BG22" s="165">
        <f t="shared" si="1"/>
        <v>47.887085</v>
      </c>
      <c r="BH22" s="164">
        <f t="shared" si="1"/>
        <v>155</v>
      </c>
      <c r="BI22" s="164"/>
      <c r="BJ22" s="165">
        <f t="shared" si="3"/>
        <v>158.08987</v>
      </c>
      <c r="BK22" s="166">
        <f t="shared" si="2"/>
        <v>205.97695499999998</v>
      </c>
    </row>
    <row r="23" spans="1:63" s="167" customFormat="1" ht="18">
      <c r="A23" s="160">
        <v>10</v>
      </c>
      <c r="B23" s="161" t="s">
        <v>32</v>
      </c>
      <c r="C23" s="162">
        <v>8</v>
      </c>
      <c r="D23" s="163">
        <v>2541</v>
      </c>
      <c r="E23" s="162">
        <v>4.12314</v>
      </c>
      <c r="F23" s="162">
        <v>40</v>
      </c>
      <c r="G23" s="162">
        <v>49202.5</v>
      </c>
      <c r="H23" s="162">
        <v>15.79214</v>
      </c>
      <c r="I23" s="162">
        <v>4</v>
      </c>
      <c r="J23" s="162">
        <v>2.5</v>
      </c>
      <c r="K23" s="162">
        <v>1.7900900000000002</v>
      </c>
      <c r="L23" s="162">
        <v>169</v>
      </c>
      <c r="M23" s="162">
        <v>100.3</v>
      </c>
      <c r="N23" s="162">
        <v>51.36367</v>
      </c>
      <c r="O23" s="162">
        <v>1</v>
      </c>
      <c r="P23" s="162">
        <v>0.2</v>
      </c>
      <c r="Q23" s="162">
        <v>0</v>
      </c>
      <c r="R23" s="162">
        <v>1</v>
      </c>
      <c r="S23" s="162">
        <v>0.6</v>
      </c>
      <c r="T23" s="162">
        <v>0.43687</v>
      </c>
      <c r="U23" s="162">
        <v>1</v>
      </c>
      <c r="V23" s="162">
        <v>0</v>
      </c>
      <c r="W23" s="162">
        <v>0.70226</v>
      </c>
      <c r="X23" s="162">
        <v>9</v>
      </c>
      <c r="Y23" s="162">
        <v>6008</v>
      </c>
      <c r="Z23" s="162">
        <v>4.6515699999999995</v>
      </c>
      <c r="AA23" s="162">
        <v>4</v>
      </c>
      <c r="AB23" s="162">
        <v>15000</v>
      </c>
      <c r="AC23" s="162">
        <v>0.58311</v>
      </c>
      <c r="AD23" s="162">
        <v>5</v>
      </c>
      <c r="AE23" s="162">
        <v>5630</v>
      </c>
      <c r="AF23" s="162">
        <v>1.7682499999999999</v>
      </c>
      <c r="AG23" s="162">
        <v>0</v>
      </c>
      <c r="AH23" s="162">
        <v>0</v>
      </c>
      <c r="AI23" s="162">
        <v>0</v>
      </c>
      <c r="AJ23" s="162">
        <v>7</v>
      </c>
      <c r="AK23" s="162">
        <v>3.5</v>
      </c>
      <c r="AL23" s="162">
        <v>1.59738</v>
      </c>
      <c r="AM23" s="162">
        <v>7</v>
      </c>
      <c r="AN23" s="162">
        <v>5</v>
      </c>
      <c r="AO23" s="162">
        <v>4.6942699999999995</v>
      </c>
      <c r="AP23" s="162">
        <v>11</v>
      </c>
      <c r="AQ23" s="162">
        <v>15.8</v>
      </c>
      <c r="AR23" s="162">
        <v>2.3834299999999997</v>
      </c>
      <c r="AS23" s="162">
        <v>52</v>
      </c>
      <c r="AT23" s="162">
        <v>46.08</v>
      </c>
      <c r="AU23" s="162">
        <v>28.4</v>
      </c>
      <c r="AV23" s="162">
        <v>95</v>
      </c>
      <c r="AW23" s="162">
        <v>103.975</v>
      </c>
      <c r="AX23" s="162">
        <v>55.52849</v>
      </c>
      <c r="AY23" s="162">
        <v>0</v>
      </c>
      <c r="AZ23" s="162">
        <v>0</v>
      </c>
      <c r="BA23" s="162">
        <v>0</v>
      </c>
      <c r="BB23" s="162">
        <v>0</v>
      </c>
      <c r="BC23" s="162">
        <v>0</v>
      </c>
      <c r="BD23" s="162">
        <v>0</v>
      </c>
      <c r="BE23" s="163">
        <f t="shared" si="0"/>
        <v>77</v>
      </c>
      <c r="BF23" s="164"/>
      <c r="BG23" s="165">
        <f t="shared" si="1"/>
        <v>40.29287</v>
      </c>
      <c r="BH23" s="164">
        <f t="shared" si="1"/>
        <v>337</v>
      </c>
      <c r="BI23" s="164"/>
      <c r="BJ23" s="165">
        <f t="shared" si="3"/>
        <v>133.52179999999998</v>
      </c>
      <c r="BK23" s="166">
        <f t="shared" si="2"/>
        <v>173.81466999999998</v>
      </c>
    </row>
    <row r="24" spans="1:63" s="167" customFormat="1" ht="18">
      <c r="A24" s="160">
        <v>11</v>
      </c>
      <c r="B24" s="161" t="s">
        <v>33</v>
      </c>
      <c r="C24" s="162">
        <v>11</v>
      </c>
      <c r="D24" s="163">
        <v>33446.24</v>
      </c>
      <c r="E24" s="162">
        <v>12.90712</v>
      </c>
      <c r="F24" s="162">
        <v>0</v>
      </c>
      <c r="G24" s="162">
        <v>0</v>
      </c>
      <c r="H24" s="162">
        <v>0</v>
      </c>
      <c r="I24" s="162">
        <v>45</v>
      </c>
      <c r="J24" s="162">
        <v>202.17</v>
      </c>
      <c r="K24" s="162">
        <v>35.61168</v>
      </c>
      <c r="L24" s="162">
        <v>1</v>
      </c>
      <c r="M24" s="162">
        <v>1.6</v>
      </c>
      <c r="N24" s="162">
        <v>0.2265</v>
      </c>
      <c r="O24" s="162">
        <v>56</v>
      </c>
      <c r="P24" s="162">
        <v>131.54</v>
      </c>
      <c r="Q24" s="162">
        <v>62.68716</v>
      </c>
      <c r="R24" s="162">
        <v>5</v>
      </c>
      <c r="S24" s="162">
        <v>2.5</v>
      </c>
      <c r="T24" s="162">
        <v>0.74625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162">
        <v>0</v>
      </c>
      <c r="AA24" s="162">
        <v>14</v>
      </c>
      <c r="AB24" s="162">
        <v>221.16</v>
      </c>
      <c r="AC24" s="162">
        <v>7.70325</v>
      </c>
      <c r="AD24" s="162">
        <v>3</v>
      </c>
      <c r="AE24" s="162">
        <v>0</v>
      </c>
      <c r="AF24" s="162">
        <v>0</v>
      </c>
      <c r="AG24" s="162">
        <v>3</v>
      </c>
      <c r="AH24" s="162">
        <v>6750</v>
      </c>
      <c r="AI24" s="162">
        <v>3.80514</v>
      </c>
      <c r="AJ24" s="162">
        <v>3</v>
      </c>
      <c r="AK24" s="162">
        <v>2300</v>
      </c>
      <c r="AL24" s="162">
        <v>1.48501</v>
      </c>
      <c r="AM24" s="162">
        <v>19</v>
      </c>
      <c r="AN24" s="162">
        <v>14.775</v>
      </c>
      <c r="AO24" s="162">
        <v>39.11129</v>
      </c>
      <c r="AP24" s="162">
        <v>5</v>
      </c>
      <c r="AQ24" s="162">
        <v>1.125</v>
      </c>
      <c r="AR24" s="162">
        <v>15.00013</v>
      </c>
      <c r="AS24" s="162">
        <v>58</v>
      </c>
      <c r="AT24" s="162">
        <v>69.2</v>
      </c>
      <c r="AU24" s="162">
        <v>92.42579</v>
      </c>
      <c r="AV24" s="162">
        <v>13</v>
      </c>
      <c r="AW24" s="162">
        <v>3.2</v>
      </c>
      <c r="AX24" s="162">
        <v>3.42287</v>
      </c>
      <c r="AY24" s="162">
        <v>0</v>
      </c>
      <c r="AZ24" s="162">
        <v>0</v>
      </c>
      <c r="BA24" s="162">
        <v>0</v>
      </c>
      <c r="BB24" s="162">
        <v>0</v>
      </c>
      <c r="BC24" s="162">
        <v>0</v>
      </c>
      <c r="BD24" s="162">
        <v>0</v>
      </c>
      <c r="BE24" s="163">
        <f t="shared" si="0"/>
        <v>206</v>
      </c>
      <c r="BF24" s="164"/>
      <c r="BG24" s="165">
        <f t="shared" si="1"/>
        <v>254.25143</v>
      </c>
      <c r="BH24" s="164">
        <f t="shared" si="1"/>
        <v>30</v>
      </c>
      <c r="BI24" s="164"/>
      <c r="BJ24" s="165">
        <f t="shared" si="3"/>
        <v>20.88076</v>
      </c>
      <c r="BK24" s="166">
        <f t="shared" si="2"/>
        <v>275.13219</v>
      </c>
    </row>
    <row r="25" spans="1:63" s="167" customFormat="1" ht="18">
      <c r="A25" s="160">
        <v>12</v>
      </c>
      <c r="B25" s="161" t="s">
        <v>34</v>
      </c>
      <c r="C25" s="162">
        <v>1</v>
      </c>
      <c r="D25" s="163">
        <v>1133.41</v>
      </c>
      <c r="E25" s="162">
        <v>0.39175</v>
      </c>
      <c r="F25" s="162">
        <v>2</v>
      </c>
      <c r="G25" s="162">
        <v>2292</v>
      </c>
      <c r="H25" s="162">
        <v>0.019</v>
      </c>
      <c r="I25" s="207">
        <v>11</v>
      </c>
      <c r="J25" s="208">
        <v>51.295</v>
      </c>
      <c r="K25" s="207">
        <v>2.17779</v>
      </c>
      <c r="L25" s="207">
        <v>33</v>
      </c>
      <c r="M25" s="207">
        <v>108.95</v>
      </c>
      <c r="N25" s="207">
        <v>15.29628</v>
      </c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2">
        <v>0</v>
      </c>
      <c r="Y25" s="162">
        <v>0</v>
      </c>
      <c r="Z25" s="162">
        <v>0</v>
      </c>
      <c r="AA25" s="162">
        <v>10</v>
      </c>
      <c r="AB25" s="162">
        <v>6.25</v>
      </c>
      <c r="AC25" s="162">
        <v>7.75438</v>
      </c>
      <c r="AD25" s="162">
        <v>0</v>
      </c>
      <c r="AE25" s="162">
        <v>0</v>
      </c>
      <c r="AF25" s="162">
        <v>0</v>
      </c>
      <c r="AG25" s="162">
        <v>2</v>
      </c>
      <c r="AH25" s="162">
        <v>1.8</v>
      </c>
      <c r="AI25" s="162">
        <v>2.88654</v>
      </c>
      <c r="AJ25" s="162">
        <v>0</v>
      </c>
      <c r="AK25" s="162">
        <v>0</v>
      </c>
      <c r="AL25" s="162">
        <v>0</v>
      </c>
      <c r="AM25" s="162">
        <v>0</v>
      </c>
      <c r="AN25" s="162">
        <v>0</v>
      </c>
      <c r="AO25" s="162">
        <v>0</v>
      </c>
      <c r="AP25" s="162">
        <v>3</v>
      </c>
      <c r="AQ25" s="162">
        <v>0.6</v>
      </c>
      <c r="AR25" s="162">
        <v>0.52437</v>
      </c>
      <c r="AS25" s="162">
        <v>26</v>
      </c>
      <c r="AT25" s="162">
        <v>28.45</v>
      </c>
      <c r="AU25" s="162">
        <v>25.03622</v>
      </c>
      <c r="AV25" s="162">
        <v>24</v>
      </c>
      <c r="AW25" s="162">
        <v>36.3</v>
      </c>
      <c r="AX25" s="162">
        <v>34.06005</v>
      </c>
      <c r="AY25" s="162">
        <v>0</v>
      </c>
      <c r="AZ25" s="162">
        <v>0</v>
      </c>
      <c r="BA25" s="162">
        <v>0</v>
      </c>
      <c r="BB25" s="162">
        <v>0</v>
      </c>
      <c r="BC25" s="162">
        <v>0</v>
      </c>
      <c r="BD25" s="162">
        <v>0</v>
      </c>
      <c r="BE25" s="163">
        <f>SUM(C25,I25,O25,U25,AA25,AG25,AM25,AS25,AY25)</f>
        <v>50</v>
      </c>
      <c r="BF25" s="164"/>
      <c r="BG25" s="165">
        <f t="shared" si="1"/>
        <v>38.24668</v>
      </c>
      <c r="BH25" s="164">
        <f t="shared" si="1"/>
        <v>62</v>
      </c>
      <c r="BI25" s="164"/>
      <c r="BJ25" s="165">
        <f t="shared" si="3"/>
        <v>49.899699999999996</v>
      </c>
      <c r="BK25" s="166">
        <f t="shared" si="2"/>
        <v>88.14638</v>
      </c>
    </row>
    <row r="26" spans="1:63" s="167" customFormat="1" ht="18">
      <c r="A26" s="160">
        <v>13</v>
      </c>
      <c r="B26" s="161" t="s">
        <v>35</v>
      </c>
      <c r="C26" s="162">
        <v>24</v>
      </c>
      <c r="D26" s="163">
        <v>16353</v>
      </c>
      <c r="E26" s="162">
        <v>9.55774</v>
      </c>
      <c r="F26" s="162">
        <v>5</v>
      </c>
      <c r="G26" s="162">
        <v>3854</v>
      </c>
      <c r="H26" s="162">
        <v>1.76919</v>
      </c>
      <c r="I26" s="162">
        <v>13</v>
      </c>
      <c r="J26" s="162">
        <v>1588.92</v>
      </c>
      <c r="K26" s="162">
        <v>5.29513</v>
      </c>
      <c r="L26" s="162">
        <v>40</v>
      </c>
      <c r="M26" s="162">
        <v>46.19</v>
      </c>
      <c r="N26" s="162">
        <v>17.89903</v>
      </c>
      <c r="O26" s="162">
        <v>1</v>
      </c>
      <c r="P26" s="162">
        <v>1</v>
      </c>
      <c r="Q26" s="162">
        <v>0.189</v>
      </c>
      <c r="R26" s="162">
        <v>0</v>
      </c>
      <c r="S26" s="162">
        <v>0</v>
      </c>
      <c r="T26" s="162">
        <v>0</v>
      </c>
      <c r="U26" s="162">
        <v>2</v>
      </c>
      <c r="V26" s="162">
        <v>6.82</v>
      </c>
      <c r="W26" s="162">
        <v>0.6345</v>
      </c>
      <c r="X26" s="162">
        <v>0</v>
      </c>
      <c r="Y26" s="162">
        <v>0</v>
      </c>
      <c r="Z26" s="162">
        <v>0</v>
      </c>
      <c r="AA26" s="162">
        <v>3</v>
      </c>
      <c r="AB26" s="162">
        <v>9</v>
      </c>
      <c r="AC26" s="162">
        <v>1.22397</v>
      </c>
      <c r="AD26" s="162">
        <v>14</v>
      </c>
      <c r="AE26" s="162">
        <v>1147</v>
      </c>
      <c r="AF26" s="162">
        <v>8.89528</v>
      </c>
      <c r="AG26" s="162">
        <v>3</v>
      </c>
      <c r="AH26" s="162">
        <v>2.5</v>
      </c>
      <c r="AI26" s="162">
        <v>1.70825</v>
      </c>
      <c r="AJ26" s="162">
        <v>18</v>
      </c>
      <c r="AK26" s="162">
        <v>28.96</v>
      </c>
      <c r="AL26" s="162">
        <v>25.20681</v>
      </c>
      <c r="AM26" s="162">
        <v>5</v>
      </c>
      <c r="AN26" s="162">
        <v>4.75</v>
      </c>
      <c r="AO26" s="162">
        <v>3.8845</v>
      </c>
      <c r="AP26" s="162">
        <v>5</v>
      </c>
      <c r="AQ26" s="162">
        <v>9</v>
      </c>
      <c r="AR26" s="162">
        <v>2.70326</v>
      </c>
      <c r="AS26" s="162">
        <v>32</v>
      </c>
      <c r="AT26" s="162">
        <v>1921.69</v>
      </c>
      <c r="AU26" s="162">
        <v>27.95945</v>
      </c>
      <c r="AV26" s="162">
        <v>12</v>
      </c>
      <c r="AW26" s="162">
        <v>10.497</v>
      </c>
      <c r="AX26" s="162">
        <v>12.10111</v>
      </c>
      <c r="AY26" s="162">
        <v>0</v>
      </c>
      <c r="AZ26" s="162">
        <v>0</v>
      </c>
      <c r="BA26" s="162">
        <v>0</v>
      </c>
      <c r="BB26" s="162">
        <v>0</v>
      </c>
      <c r="BC26" s="162">
        <v>0</v>
      </c>
      <c r="BD26" s="162">
        <v>0</v>
      </c>
      <c r="BE26" s="163">
        <f t="shared" si="0"/>
        <v>83</v>
      </c>
      <c r="BF26" s="164"/>
      <c r="BG26" s="165">
        <f t="shared" si="1"/>
        <v>50.45254</v>
      </c>
      <c r="BH26" s="164">
        <f t="shared" si="1"/>
        <v>94</v>
      </c>
      <c r="BI26" s="164"/>
      <c r="BJ26" s="165">
        <f t="shared" si="3"/>
        <v>68.57468</v>
      </c>
      <c r="BK26" s="166">
        <f t="shared" si="2"/>
        <v>119.02722</v>
      </c>
    </row>
    <row r="27" spans="1:63" s="70" customFormat="1" ht="16.5">
      <c r="A27" s="64"/>
      <c r="B27" s="65" t="s">
        <v>5</v>
      </c>
      <c r="C27" s="66">
        <f>SUM(C14:C26)</f>
        <v>228</v>
      </c>
      <c r="D27" s="66">
        <f aca="true" t="shared" si="4" ref="D27:BJ27">SUM(D14:D26)</f>
        <v>370054.1216695157</v>
      </c>
      <c r="E27" s="66">
        <f t="shared" si="4"/>
        <v>147.9208372</v>
      </c>
      <c r="F27" s="66">
        <f t="shared" si="4"/>
        <v>181</v>
      </c>
      <c r="G27" s="66">
        <f t="shared" si="4"/>
        <v>273067.8464961335</v>
      </c>
      <c r="H27" s="66">
        <f>SUM(H14:H26)</f>
        <v>123.07375609</v>
      </c>
      <c r="I27" s="66">
        <f t="shared" si="4"/>
        <v>120</v>
      </c>
      <c r="J27" s="66">
        <f t="shared" si="4"/>
        <v>1875.677625</v>
      </c>
      <c r="K27" s="66">
        <f t="shared" si="4"/>
        <v>56.14373500000001</v>
      </c>
      <c r="L27" s="66">
        <f t="shared" si="4"/>
        <v>387</v>
      </c>
      <c r="M27" s="66">
        <f t="shared" si="4"/>
        <v>371.62456423527397</v>
      </c>
      <c r="N27" s="66">
        <f t="shared" si="4"/>
        <v>130.718425</v>
      </c>
      <c r="O27" s="66">
        <f t="shared" si="4"/>
        <v>314</v>
      </c>
      <c r="P27" s="66">
        <f t="shared" si="4"/>
        <v>403.2019559481272</v>
      </c>
      <c r="Q27" s="66">
        <f t="shared" si="4"/>
        <v>214.37738</v>
      </c>
      <c r="R27" s="66">
        <f t="shared" si="4"/>
        <v>145</v>
      </c>
      <c r="S27" s="66">
        <f t="shared" si="4"/>
        <v>176.77220771227726</v>
      </c>
      <c r="T27" s="66">
        <f t="shared" si="4"/>
        <v>114.03015500000001</v>
      </c>
      <c r="U27" s="66">
        <f t="shared" si="4"/>
        <v>11</v>
      </c>
      <c r="V27" s="66">
        <f t="shared" si="4"/>
        <v>18.07</v>
      </c>
      <c r="W27" s="66">
        <f t="shared" si="4"/>
        <v>8.01562</v>
      </c>
      <c r="X27" s="66">
        <f t="shared" si="4"/>
        <v>14</v>
      </c>
      <c r="Y27" s="66">
        <f t="shared" si="4"/>
        <v>6169.5</v>
      </c>
      <c r="Z27" s="66">
        <f t="shared" si="4"/>
        <v>10.49592</v>
      </c>
      <c r="AA27" s="66">
        <f t="shared" si="4"/>
        <v>69</v>
      </c>
      <c r="AB27" s="66">
        <f t="shared" si="4"/>
        <v>48483.42125541126</v>
      </c>
      <c r="AC27" s="66">
        <f t="shared" si="4"/>
        <v>47.47909</v>
      </c>
      <c r="AD27" s="66">
        <f t="shared" si="4"/>
        <v>69</v>
      </c>
      <c r="AE27" s="66">
        <f t="shared" si="4"/>
        <v>49590.68354978355</v>
      </c>
      <c r="AF27" s="66">
        <f t="shared" si="4"/>
        <v>40.040485</v>
      </c>
      <c r="AG27" s="66">
        <f t="shared" si="4"/>
        <v>85</v>
      </c>
      <c r="AH27" s="66">
        <f t="shared" si="4"/>
        <v>6955.99478487806</v>
      </c>
      <c r="AI27" s="66">
        <f t="shared" si="4"/>
        <v>112.74589480000002</v>
      </c>
      <c r="AJ27" s="66">
        <f t="shared" si="4"/>
        <v>71</v>
      </c>
      <c r="AK27" s="66">
        <f t="shared" si="4"/>
        <v>2382.1221978218346</v>
      </c>
      <c r="AL27" s="66">
        <f t="shared" si="4"/>
        <v>55.43085</v>
      </c>
      <c r="AM27" s="66">
        <f t="shared" si="4"/>
        <v>200</v>
      </c>
      <c r="AN27" s="66">
        <f t="shared" si="4"/>
        <v>175.43580269322413</v>
      </c>
      <c r="AO27" s="66">
        <f t="shared" si="4"/>
        <v>336.9572317</v>
      </c>
      <c r="AP27" s="66">
        <f t="shared" si="4"/>
        <v>237</v>
      </c>
      <c r="AQ27" s="66">
        <f t="shared" si="4"/>
        <v>1216.3528143159522</v>
      </c>
      <c r="AR27" s="67">
        <f t="shared" si="4"/>
        <v>427.5496</v>
      </c>
      <c r="AS27" s="66">
        <f t="shared" si="4"/>
        <v>860</v>
      </c>
      <c r="AT27" s="66">
        <f t="shared" si="4"/>
        <v>3373.535330876759</v>
      </c>
      <c r="AU27" s="66">
        <f t="shared" si="4"/>
        <v>1049.9209837999997</v>
      </c>
      <c r="AV27" s="66">
        <f t="shared" si="4"/>
        <v>652</v>
      </c>
      <c r="AW27" s="66">
        <f t="shared" si="4"/>
        <v>641.4661353377227</v>
      </c>
      <c r="AX27" s="66">
        <f t="shared" si="4"/>
        <v>634.596635</v>
      </c>
      <c r="AY27" s="66">
        <f t="shared" si="4"/>
        <v>0</v>
      </c>
      <c r="AZ27" s="66">
        <f t="shared" si="4"/>
        <v>0</v>
      </c>
      <c r="BA27" s="66">
        <f t="shared" si="4"/>
        <v>0</v>
      </c>
      <c r="BB27" s="66">
        <f t="shared" si="4"/>
        <v>0</v>
      </c>
      <c r="BC27" s="66">
        <f t="shared" si="4"/>
        <v>0</v>
      </c>
      <c r="BD27" s="66">
        <f t="shared" si="4"/>
        <v>0</v>
      </c>
      <c r="BE27" s="68">
        <f>SUM(BE14:BE26)</f>
        <v>1887</v>
      </c>
      <c r="BF27" s="66">
        <f t="shared" si="4"/>
        <v>0</v>
      </c>
      <c r="BG27" s="66">
        <f t="shared" si="4"/>
        <v>1973.5607724999998</v>
      </c>
      <c r="BH27" s="68">
        <f>SUM(BH14:BH26)</f>
        <v>1756</v>
      </c>
      <c r="BI27" s="66">
        <f t="shared" si="4"/>
        <v>0</v>
      </c>
      <c r="BJ27" s="66">
        <f t="shared" si="4"/>
        <v>1524.95445609</v>
      </c>
      <c r="BK27" s="69">
        <f t="shared" si="2"/>
        <v>3498.5152285899994</v>
      </c>
    </row>
    <row r="28" spans="1:60" ht="15">
      <c r="A28" s="71"/>
      <c r="B28" s="72"/>
      <c r="BE28" s="73"/>
      <c r="BH28" s="73"/>
    </row>
    <row r="29" spans="2:50" s="74" customFormat="1" ht="18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</row>
    <row r="30" s="74" customFormat="1" ht="15">
      <c r="B30" s="75"/>
    </row>
    <row r="32" spans="57:60" ht="15">
      <c r="BE32" s="73">
        <v>1584</v>
      </c>
      <c r="BH32" s="73">
        <v>1224</v>
      </c>
    </row>
    <row r="33" spans="57:60" ht="15">
      <c r="BE33" s="73">
        <f>BE32-BE27</f>
        <v>-303</v>
      </c>
      <c r="BH33" s="73">
        <f>BH32-BH27</f>
        <v>-532</v>
      </c>
    </row>
  </sheetData>
  <sheetProtection/>
  <mergeCells count="91">
    <mergeCell ref="BJ12:BJ13"/>
    <mergeCell ref="AX12:AX13"/>
    <mergeCell ref="AY12:AZ12"/>
    <mergeCell ref="BA12:BA13"/>
    <mergeCell ref="BB12:BC12"/>
    <mergeCell ref="BE12:BF12"/>
    <mergeCell ref="BH12:BI12"/>
    <mergeCell ref="AC12:AC13"/>
    <mergeCell ref="AG11:AI11"/>
    <mergeCell ref="BE11:BG11"/>
    <mergeCell ref="AR12:AR13"/>
    <mergeCell ref="AV11:AX11"/>
    <mergeCell ref="AY11:BA11"/>
    <mergeCell ref="AU12:AU13"/>
    <mergeCell ref="BG12:BG13"/>
    <mergeCell ref="AG12:AH12"/>
    <mergeCell ref="K12:K13"/>
    <mergeCell ref="L12:M12"/>
    <mergeCell ref="U12:V12"/>
    <mergeCell ref="W12:W13"/>
    <mergeCell ref="AS12:AT12"/>
    <mergeCell ref="AA11:AC11"/>
    <mergeCell ref="AM12:AN12"/>
    <mergeCell ref="BD12:BD13"/>
    <mergeCell ref="AD12:AE12"/>
    <mergeCell ref="AF12:AF13"/>
    <mergeCell ref="AV12:AW12"/>
    <mergeCell ref="AJ12:AK12"/>
    <mergeCell ref="AI12:AI13"/>
    <mergeCell ref="AL12:AL13"/>
    <mergeCell ref="T12:T13"/>
    <mergeCell ref="R11:T11"/>
    <mergeCell ref="AO12:AO13"/>
    <mergeCell ref="AM11:AO11"/>
    <mergeCell ref="X12:Y12"/>
    <mergeCell ref="Z12:Z13"/>
    <mergeCell ref="AP12:AQ12"/>
    <mergeCell ref="AA12:AB12"/>
    <mergeCell ref="AJ11:AL11"/>
    <mergeCell ref="AP11:AR11"/>
    <mergeCell ref="R12:S12"/>
    <mergeCell ref="O11:Q11"/>
    <mergeCell ref="N12:N13"/>
    <mergeCell ref="O12:P12"/>
    <mergeCell ref="Q12:Q13"/>
    <mergeCell ref="L11:N11"/>
    <mergeCell ref="A10:A12"/>
    <mergeCell ref="B10:B12"/>
    <mergeCell ref="C10:H10"/>
    <mergeCell ref="I10:N10"/>
    <mergeCell ref="C11:E11"/>
    <mergeCell ref="F11:H11"/>
    <mergeCell ref="I11:K11"/>
    <mergeCell ref="F12:G12"/>
    <mergeCell ref="H12:H13"/>
    <mergeCell ref="I12:J12"/>
    <mergeCell ref="C12:D12"/>
    <mergeCell ref="E12:E13"/>
    <mergeCell ref="AS9:AX9"/>
    <mergeCell ref="O10:T10"/>
    <mergeCell ref="U10:Z10"/>
    <mergeCell ref="AD11:AF11"/>
    <mergeCell ref="AG10:AL10"/>
    <mergeCell ref="AM10:AR10"/>
    <mergeCell ref="U11:W11"/>
    <mergeCell ref="X11:Z11"/>
    <mergeCell ref="AY10:BD10"/>
    <mergeCell ref="BH11:BJ11"/>
    <mergeCell ref="AS11:AU11"/>
    <mergeCell ref="AY9:BD9"/>
    <mergeCell ref="BE9:BJ9"/>
    <mergeCell ref="BB11:BD11"/>
    <mergeCell ref="AA10:AF10"/>
    <mergeCell ref="BE10:BJ10"/>
    <mergeCell ref="AS10:AX10"/>
    <mergeCell ref="A6:T6"/>
    <mergeCell ref="U6:AL6"/>
    <mergeCell ref="AM6:BJ6"/>
    <mergeCell ref="C9:H9"/>
    <mergeCell ref="I9:N9"/>
    <mergeCell ref="O9:T9"/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7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60" zoomScaleNormal="85" zoomScalePageLayoutView="0" workbookViewId="0" topLeftCell="A7">
      <selection activeCell="N21" sqref="N21"/>
    </sheetView>
  </sheetViews>
  <sheetFormatPr defaultColWidth="9.140625" defaultRowHeight="15"/>
  <cols>
    <col min="1" max="1" width="9.140625" style="135" customWidth="1"/>
    <col min="2" max="2" width="24.140625" style="135" customWidth="1"/>
    <col min="3" max="3" width="9.7109375" style="135" customWidth="1"/>
    <col min="4" max="4" width="10.8515625" style="135" customWidth="1"/>
    <col min="5" max="5" width="9.7109375" style="135" customWidth="1"/>
    <col min="6" max="6" width="10.8515625" style="135" customWidth="1"/>
    <col min="7" max="7" width="9.7109375" style="135" customWidth="1"/>
    <col min="8" max="8" width="10.8515625" style="135" customWidth="1"/>
    <col min="9" max="9" width="9.7109375" style="135" customWidth="1"/>
    <col min="10" max="10" width="10.8515625" style="135" customWidth="1"/>
    <col min="11" max="12" width="9.7109375" style="135" customWidth="1"/>
    <col min="13" max="16384" width="9.140625" style="135" customWidth="1"/>
  </cols>
  <sheetData>
    <row r="1" spans="11:12" ht="15.75">
      <c r="K1" s="262" t="s">
        <v>84</v>
      </c>
      <c r="L1" s="262"/>
    </row>
    <row r="2" spans="1:12" ht="23.25">
      <c r="A2" s="263" t="s">
        <v>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7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8.75">
      <c r="A4" s="264" t="s">
        <v>38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6" spans="1:12" ht="18.75">
      <c r="A6" s="265" t="s">
        <v>123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8" spans="1:12" ht="93" customHeight="1">
      <c r="A8" s="261" t="s">
        <v>0</v>
      </c>
      <c r="B8" s="261" t="s">
        <v>41</v>
      </c>
      <c r="C8" s="261" t="s">
        <v>81</v>
      </c>
      <c r="D8" s="261"/>
      <c r="E8" s="261" t="s">
        <v>85</v>
      </c>
      <c r="F8" s="261"/>
      <c r="G8" s="261" t="s">
        <v>86</v>
      </c>
      <c r="H8" s="261"/>
      <c r="I8" s="261" t="s">
        <v>87</v>
      </c>
      <c r="J8" s="261"/>
      <c r="K8" s="261" t="s">
        <v>88</v>
      </c>
      <c r="L8" s="261"/>
    </row>
    <row r="9" spans="1:12" ht="15">
      <c r="A9" s="261"/>
      <c r="B9" s="261"/>
      <c r="C9" s="137" t="s">
        <v>82</v>
      </c>
      <c r="D9" s="137" t="s">
        <v>83</v>
      </c>
      <c r="E9" s="137" t="s">
        <v>82</v>
      </c>
      <c r="F9" s="137" t="s">
        <v>83</v>
      </c>
      <c r="G9" s="137" t="s">
        <v>82</v>
      </c>
      <c r="H9" s="137" t="s">
        <v>83</v>
      </c>
      <c r="I9" s="137" t="s">
        <v>82</v>
      </c>
      <c r="J9" s="137" t="s">
        <v>83</v>
      </c>
      <c r="K9" s="137" t="s">
        <v>82</v>
      </c>
      <c r="L9" s="137" t="s">
        <v>113</v>
      </c>
    </row>
    <row r="10" spans="1:12" ht="15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  <c r="L10" s="138">
        <v>12</v>
      </c>
    </row>
    <row r="11" spans="1:12" s="171" customFormat="1" ht="18">
      <c r="A11" s="168">
        <v>1</v>
      </c>
      <c r="B11" s="169" t="s">
        <v>23</v>
      </c>
      <c r="C11" s="170">
        <v>458</v>
      </c>
      <c r="D11" s="170">
        <v>105</v>
      </c>
      <c r="E11" s="170">
        <v>0</v>
      </c>
      <c r="F11" s="170">
        <v>40</v>
      </c>
      <c r="G11" s="170">
        <v>0</v>
      </c>
      <c r="H11" s="170">
        <v>60</v>
      </c>
      <c r="I11" s="170">
        <v>0</v>
      </c>
      <c r="J11" s="170">
        <v>11</v>
      </c>
      <c r="K11" s="170">
        <v>3</v>
      </c>
      <c r="L11" s="170">
        <v>5</v>
      </c>
    </row>
    <row r="12" spans="1:12" s="171" customFormat="1" ht="18">
      <c r="A12" s="168">
        <v>2</v>
      </c>
      <c r="B12" s="169" t="s">
        <v>24</v>
      </c>
      <c r="C12" s="187">
        <v>200</v>
      </c>
      <c r="D12" s="187">
        <v>5</v>
      </c>
      <c r="E12" s="187">
        <v>197</v>
      </c>
      <c r="F12" s="187">
        <v>8</v>
      </c>
      <c r="G12" s="187">
        <v>205</v>
      </c>
      <c r="H12" s="187">
        <v>0</v>
      </c>
      <c r="I12" s="187">
        <v>1</v>
      </c>
      <c r="J12" s="187">
        <v>4</v>
      </c>
      <c r="K12" s="187">
        <v>0</v>
      </c>
      <c r="L12" s="187">
        <v>0</v>
      </c>
    </row>
    <row r="13" spans="1:12" s="171" customFormat="1" ht="18">
      <c r="A13" s="168">
        <v>3</v>
      </c>
      <c r="B13" s="169" t="s">
        <v>25</v>
      </c>
      <c r="C13" s="170">
        <v>152</v>
      </c>
      <c r="D13" s="170">
        <v>10</v>
      </c>
      <c r="E13" s="170">
        <v>41</v>
      </c>
      <c r="F13" s="170">
        <v>0</v>
      </c>
      <c r="G13" s="170">
        <v>41</v>
      </c>
      <c r="H13" s="170">
        <v>0</v>
      </c>
      <c r="I13" s="170">
        <v>32</v>
      </c>
      <c r="J13" s="170">
        <v>0</v>
      </c>
      <c r="K13" s="170">
        <v>0</v>
      </c>
      <c r="L13" s="170">
        <v>0</v>
      </c>
    </row>
    <row r="14" spans="1:12" s="171" customFormat="1" ht="18">
      <c r="A14" s="168">
        <v>4</v>
      </c>
      <c r="B14" s="169" t="s">
        <v>26</v>
      </c>
      <c r="C14" s="170">
        <v>103</v>
      </c>
      <c r="D14" s="170">
        <v>2</v>
      </c>
      <c r="E14" s="170">
        <v>41</v>
      </c>
      <c r="F14" s="170">
        <v>0</v>
      </c>
      <c r="G14" s="170">
        <v>41</v>
      </c>
      <c r="H14" s="170">
        <v>4</v>
      </c>
      <c r="I14" s="170">
        <v>0</v>
      </c>
      <c r="J14" s="170">
        <v>12</v>
      </c>
      <c r="K14" s="170">
        <v>0</v>
      </c>
      <c r="L14" s="170">
        <v>0</v>
      </c>
    </row>
    <row r="15" spans="1:12" s="171" customFormat="1" ht="18">
      <c r="A15" s="168">
        <v>5</v>
      </c>
      <c r="B15" s="169" t="s">
        <v>27</v>
      </c>
      <c r="C15" s="170">
        <v>14262</v>
      </c>
      <c r="D15" s="170">
        <v>225</v>
      </c>
      <c r="E15" s="170">
        <v>0</v>
      </c>
      <c r="F15" s="170">
        <v>11</v>
      </c>
      <c r="G15" s="170">
        <v>0</v>
      </c>
      <c r="H15" s="170">
        <v>147</v>
      </c>
      <c r="I15" s="170">
        <v>4</v>
      </c>
      <c r="J15" s="170">
        <v>18</v>
      </c>
      <c r="K15" s="170">
        <v>0</v>
      </c>
      <c r="L15" s="170">
        <v>5</v>
      </c>
    </row>
    <row r="16" spans="1:12" s="171" customFormat="1" ht="18">
      <c r="A16" s="199">
        <v>6</v>
      </c>
      <c r="B16" s="200" t="s">
        <v>28</v>
      </c>
      <c r="C16" s="170">
        <v>1562</v>
      </c>
      <c r="D16" s="170">
        <v>1098</v>
      </c>
      <c r="E16" s="170">
        <v>867</v>
      </c>
      <c r="F16" s="170">
        <v>27</v>
      </c>
      <c r="G16" s="170">
        <v>23</v>
      </c>
      <c r="H16" s="170">
        <v>0.82</v>
      </c>
      <c r="I16" s="170">
        <v>35</v>
      </c>
      <c r="J16" s="170">
        <v>3</v>
      </c>
      <c r="K16" s="170">
        <v>0</v>
      </c>
      <c r="L16" s="170">
        <v>0</v>
      </c>
    </row>
    <row r="17" spans="1:12" s="171" customFormat="1" ht="18">
      <c r="A17" s="168">
        <v>7</v>
      </c>
      <c r="B17" s="169" t="s">
        <v>29</v>
      </c>
      <c r="C17" s="170">
        <v>316</v>
      </c>
      <c r="D17" s="170">
        <v>3</v>
      </c>
      <c r="E17" s="170">
        <v>288</v>
      </c>
      <c r="F17" s="170">
        <v>30</v>
      </c>
      <c r="G17" s="170">
        <v>316</v>
      </c>
      <c r="H17" s="170">
        <v>4</v>
      </c>
      <c r="I17" s="170">
        <v>17</v>
      </c>
      <c r="J17" s="170">
        <v>79</v>
      </c>
      <c r="K17" s="170">
        <v>0</v>
      </c>
      <c r="L17" s="170">
        <v>0</v>
      </c>
    </row>
    <row r="18" spans="1:12" s="171" customFormat="1" ht="18">
      <c r="A18" s="168">
        <v>8</v>
      </c>
      <c r="B18" s="169" t="s">
        <v>30</v>
      </c>
      <c r="C18" s="170">
        <v>2278</v>
      </c>
      <c r="D18" s="170">
        <v>69</v>
      </c>
      <c r="E18" s="170">
        <v>475</v>
      </c>
      <c r="F18" s="170">
        <v>4</v>
      </c>
      <c r="G18" s="170">
        <v>472</v>
      </c>
      <c r="H18" s="170">
        <v>7</v>
      </c>
      <c r="I18" s="170">
        <v>0</v>
      </c>
      <c r="J18" s="170">
        <v>0</v>
      </c>
      <c r="K18" s="170">
        <v>0</v>
      </c>
      <c r="L18" s="170">
        <v>0</v>
      </c>
    </row>
    <row r="19" spans="1:12" s="171" customFormat="1" ht="18">
      <c r="A19" s="168">
        <v>9</v>
      </c>
      <c r="B19" s="169" t="s">
        <v>31</v>
      </c>
      <c r="C19" s="170">
        <v>45</v>
      </c>
      <c r="D19" s="170">
        <v>145</v>
      </c>
      <c r="E19" s="170">
        <v>3</v>
      </c>
      <c r="F19" s="170">
        <v>4</v>
      </c>
      <c r="G19" s="170">
        <v>0</v>
      </c>
      <c r="H19" s="170">
        <v>0</v>
      </c>
      <c r="I19" s="170">
        <v>61</v>
      </c>
      <c r="J19" s="170">
        <v>59</v>
      </c>
      <c r="K19" s="170">
        <v>0</v>
      </c>
      <c r="L19" s="170">
        <v>0</v>
      </c>
    </row>
    <row r="20" spans="1:12" s="171" customFormat="1" ht="18">
      <c r="A20" s="168">
        <v>10</v>
      </c>
      <c r="B20" s="169" t="s">
        <v>32</v>
      </c>
      <c r="C20" s="170">
        <v>35</v>
      </c>
      <c r="D20" s="170">
        <v>15</v>
      </c>
      <c r="E20" s="170">
        <v>0</v>
      </c>
      <c r="F20" s="170">
        <v>0</v>
      </c>
      <c r="G20" s="170">
        <v>35</v>
      </c>
      <c r="H20" s="170">
        <v>15</v>
      </c>
      <c r="I20" s="170">
        <v>165</v>
      </c>
      <c r="J20" s="170">
        <v>0</v>
      </c>
      <c r="K20" s="170">
        <v>0</v>
      </c>
      <c r="L20" s="170">
        <v>0</v>
      </c>
    </row>
    <row r="21" spans="1:12" s="206" customFormat="1" ht="18">
      <c r="A21" s="168">
        <v>11</v>
      </c>
      <c r="B21" s="169" t="s">
        <v>33</v>
      </c>
      <c r="C21" s="205">
        <v>48</v>
      </c>
      <c r="D21" s="205">
        <v>13</v>
      </c>
      <c r="E21" s="205">
        <v>7</v>
      </c>
      <c r="F21" s="205">
        <v>7</v>
      </c>
      <c r="G21" s="205"/>
      <c r="H21" s="205"/>
      <c r="I21" s="205">
        <v>5</v>
      </c>
      <c r="J21" s="205">
        <v>5</v>
      </c>
      <c r="K21" s="205">
        <v>0</v>
      </c>
      <c r="L21" s="205">
        <v>0</v>
      </c>
    </row>
    <row r="22" spans="1:12" s="171" customFormat="1" ht="18">
      <c r="A22" s="168">
        <v>12</v>
      </c>
      <c r="B22" s="169" t="s">
        <v>34</v>
      </c>
      <c r="C22" s="170">
        <v>584</v>
      </c>
      <c r="D22" s="170">
        <v>50</v>
      </c>
      <c r="E22" s="170">
        <v>84</v>
      </c>
      <c r="F22" s="170">
        <v>0</v>
      </c>
      <c r="G22" s="170">
        <v>28</v>
      </c>
      <c r="H22" s="170">
        <v>0</v>
      </c>
      <c r="I22" s="170">
        <v>51</v>
      </c>
      <c r="J22" s="170">
        <v>31</v>
      </c>
      <c r="K22" s="170">
        <v>0</v>
      </c>
      <c r="L22" s="170">
        <v>0</v>
      </c>
    </row>
    <row r="23" spans="1:12" s="171" customFormat="1" ht="18">
      <c r="A23" s="168">
        <v>13</v>
      </c>
      <c r="B23" s="169" t="s">
        <v>35</v>
      </c>
      <c r="C23" s="170">
        <v>101</v>
      </c>
      <c r="D23" s="170">
        <v>5</v>
      </c>
      <c r="E23" s="170">
        <v>45</v>
      </c>
      <c r="F23" s="170">
        <v>5</v>
      </c>
      <c r="G23" s="170">
        <v>24</v>
      </c>
      <c r="H23" s="170">
        <v>0</v>
      </c>
      <c r="I23" s="170">
        <v>2</v>
      </c>
      <c r="J23" s="170">
        <v>1</v>
      </c>
      <c r="K23" s="170">
        <v>0</v>
      </c>
      <c r="L23" s="170">
        <v>0</v>
      </c>
    </row>
    <row r="24" spans="1:12" ht="18">
      <c r="A24" s="139"/>
      <c r="B24" s="140" t="s">
        <v>5</v>
      </c>
      <c r="C24" s="141">
        <f>SUM(C11:C23)</f>
        <v>20144</v>
      </c>
      <c r="D24" s="141">
        <f aca="true" t="shared" si="0" ref="D24:L24">SUM(D11:D23)</f>
        <v>1745</v>
      </c>
      <c r="E24" s="141">
        <f t="shared" si="0"/>
        <v>2048</v>
      </c>
      <c r="F24" s="141">
        <f t="shared" si="0"/>
        <v>136</v>
      </c>
      <c r="G24" s="141">
        <f t="shared" si="0"/>
        <v>1185</v>
      </c>
      <c r="H24" s="141">
        <f t="shared" si="0"/>
        <v>237.82</v>
      </c>
      <c r="I24" s="141">
        <f t="shared" si="0"/>
        <v>373</v>
      </c>
      <c r="J24" s="141">
        <f t="shared" si="0"/>
        <v>223</v>
      </c>
      <c r="K24" s="141">
        <f t="shared" si="0"/>
        <v>3</v>
      </c>
      <c r="L24" s="141">
        <f t="shared" si="0"/>
        <v>10</v>
      </c>
    </row>
  </sheetData>
  <sheetProtection/>
  <mergeCells count="11">
    <mergeCell ref="A8:A9"/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</mergeCells>
  <printOptions horizontalCentered="1"/>
  <pageMargins left="0.5" right="0.25" top="0.5" bottom="0.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60" zoomScaleNormal="70" zoomScalePageLayoutView="0" workbookViewId="0" topLeftCell="A1">
      <selection activeCell="D11" sqref="D11:D23"/>
    </sheetView>
  </sheetViews>
  <sheetFormatPr defaultColWidth="9.140625" defaultRowHeight="15"/>
  <cols>
    <col min="1" max="1" width="6.421875" style="79" customWidth="1"/>
    <col min="2" max="2" width="20.57421875" style="79" customWidth="1"/>
    <col min="3" max="4" width="10.00390625" style="79" customWidth="1"/>
    <col min="5" max="5" width="6.00390625" style="79" bestFit="1" customWidth="1"/>
    <col min="6" max="6" width="10.28125" style="79" bestFit="1" customWidth="1"/>
    <col min="7" max="7" width="6.00390625" style="79" bestFit="1" customWidth="1"/>
    <col min="8" max="8" width="10.28125" style="79" bestFit="1" customWidth="1"/>
    <col min="9" max="9" width="6.00390625" style="79" bestFit="1" customWidth="1"/>
    <col min="10" max="10" width="10.28125" style="79" bestFit="1" customWidth="1"/>
    <col min="11" max="11" width="6.00390625" style="79" bestFit="1" customWidth="1"/>
    <col min="12" max="12" width="10.28125" style="79" bestFit="1" customWidth="1"/>
    <col min="13" max="13" width="6.00390625" style="79" bestFit="1" customWidth="1"/>
    <col min="14" max="14" width="10.28125" style="79" bestFit="1" customWidth="1"/>
    <col min="15" max="15" width="6.00390625" style="79" bestFit="1" customWidth="1"/>
    <col min="16" max="16" width="10.28125" style="79" bestFit="1" customWidth="1"/>
    <col min="17" max="17" width="6.00390625" style="79" bestFit="1" customWidth="1"/>
    <col min="18" max="18" width="10.28125" style="79" bestFit="1" customWidth="1"/>
    <col min="19" max="19" width="6.00390625" style="79" bestFit="1" customWidth="1"/>
    <col min="20" max="20" width="10.28125" style="79" bestFit="1" customWidth="1"/>
    <col min="21" max="22" width="5.8515625" style="79" bestFit="1" customWidth="1"/>
    <col min="23" max="16384" width="9.140625" style="79" customWidth="1"/>
  </cols>
  <sheetData>
    <row r="1" ht="12" customHeight="1">
      <c r="V1" s="92" t="s">
        <v>105</v>
      </c>
    </row>
    <row r="2" spans="1:22" ht="18.75" customHeight="1">
      <c r="A2" s="269" t="s">
        <v>89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5" customHeight="1">
      <c r="A4" s="270" t="s">
        <v>124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12" ht="18" customHeight="1">
      <c r="A5" s="55" t="s">
        <v>39</v>
      </c>
      <c r="B5" s="10"/>
      <c r="C5" s="81"/>
      <c r="D5" s="81"/>
      <c r="E5" s="81"/>
      <c r="F5" s="81"/>
      <c r="G5" s="81"/>
      <c r="H5" s="81"/>
      <c r="I5" s="81"/>
      <c r="L5" s="82"/>
    </row>
    <row r="6" spans="1:9" ht="18" customHeight="1">
      <c r="A6" s="83"/>
      <c r="B6" s="83"/>
      <c r="C6" s="81"/>
      <c r="D6" s="81"/>
      <c r="E6" s="81"/>
      <c r="F6" s="81"/>
      <c r="G6" s="81"/>
      <c r="H6" s="81"/>
      <c r="I6" s="81"/>
    </row>
    <row r="7" spans="1:22" s="115" customFormat="1" ht="30.75" customHeight="1">
      <c r="A7" s="267" t="s">
        <v>90</v>
      </c>
      <c r="B7" s="267" t="s">
        <v>91</v>
      </c>
      <c r="C7" s="266" t="s">
        <v>92</v>
      </c>
      <c r="D7" s="266"/>
      <c r="E7" s="267" t="s">
        <v>93</v>
      </c>
      <c r="F7" s="267"/>
      <c r="G7" s="267"/>
      <c r="H7" s="267"/>
      <c r="I7" s="267"/>
      <c r="J7" s="267"/>
      <c r="K7" s="267"/>
      <c r="L7" s="267"/>
      <c r="M7" s="271" t="s">
        <v>107</v>
      </c>
      <c r="N7" s="271"/>
      <c r="O7" s="271"/>
      <c r="P7" s="271"/>
      <c r="Q7" s="271"/>
      <c r="R7" s="271"/>
      <c r="S7" s="271"/>
      <c r="T7" s="271"/>
      <c r="U7" s="271"/>
      <c r="V7" s="271"/>
    </row>
    <row r="8" spans="1:22" s="115" customFormat="1" ht="89.25" customHeight="1">
      <c r="A8" s="267"/>
      <c r="B8" s="267"/>
      <c r="C8" s="266" t="s">
        <v>96</v>
      </c>
      <c r="D8" s="266"/>
      <c r="E8" s="267" t="s">
        <v>97</v>
      </c>
      <c r="F8" s="267"/>
      <c r="G8" s="267" t="s">
        <v>98</v>
      </c>
      <c r="H8" s="267"/>
      <c r="I8" s="267" t="s">
        <v>99</v>
      </c>
      <c r="J8" s="267"/>
      <c r="K8" s="267" t="s">
        <v>100</v>
      </c>
      <c r="L8" s="267"/>
      <c r="M8" s="272" t="s">
        <v>108</v>
      </c>
      <c r="N8" s="272"/>
      <c r="O8" s="272" t="s">
        <v>109</v>
      </c>
      <c r="P8" s="272"/>
      <c r="Q8" s="272" t="s">
        <v>110</v>
      </c>
      <c r="R8" s="272"/>
      <c r="S8" s="272" t="s">
        <v>111</v>
      </c>
      <c r="T8" s="272"/>
      <c r="U8" s="272" t="s">
        <v>112</v>
      </c>
      <c r="V8" s="271"/>
    </row>
    <row r="9" spans="1:22" s="108" customFormat="1" ht="25.5" customHeight="1">
      <c r="A9" s="267"/>
      <c r="B9" s="267"/>
      <c r="C9" s="117" t="s">
        <v>101</v>
      </c>
      <c r="D9" s="117" t="s">
        <v>102</v>
      </c>
      <c r="E9" s="107" t="s">
        <v>101</v>
      </c>
      <c r="F9" s="107" t="s">
        <v>102</v>
      </c>
      <c r="G9" s="107" t="s">
        <v>101</v>
      </c>
      <c r="H9" s="107" t="s">
        <v>102</v>
      </c>
      <c r="I9" s="107" t="s">
        <v>101</v>
      </c>
      <c r="J9" s="107" t="s">
        <v>102</v>
      </c>
      <c r="K9" s="107" t="s">
        <v>101</v>
      </c>
      <c r="L9" s="107" t="s">
        <v>102</v>
      </c>
      <c r="M9" s="111" t="s">
        <v>101</v>
      </c>
      <c r="N9" s="111" t="s">
        <v>102</v>
      </c>
      <c r="O9" s="111" t="s">
        <v>101</v>
      </c>
      <c r="P9" s="111" t="s">
        <v>102</v>
      </c>
      <c r="Q9" s="111" t="s">
        <v>101</v>
      </c>
      <c r="R9" s="111" t="s">
        <v>102</v>
      </c>
      <c r="S9" s="111" t="s">
        <v>101</v>
      </c>
      <c r="T9" s="111" t="s">
        <v>102</v>
      </c>
      <c r="U9" s="111" t="s">
        <v>101</v>
      </c>
      <c r="V9" s="111" t="s">
        <v>101</v>
      </c>
    </row>
    <row r="10" spans="1:22" s="116" customFormat="1" ht="19.5" customHeight="1">
      <c r="A10" s="112">
        <v>1</v>
      </c>
      <c r="B10" s="112">
        <v>2</v>
      </c>
      <c r="C10" s="118">
        <v>3</v>
      </c>
      <c r="D10" s="118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  <c r="V10" s="120">
        <v>22</v>
      </c>
    </row>
    <row r="11" spans="1:22" s="176" customFormat="1" ht="19.5" customHeight="1">
      <c r="A11" s="160">
        <v>1</v>
      </c>
      <c r="B11" s="161" t="s">
        <v>23</v>
      </c>
      <c r="C11" s="177">
        <v>11</v>
      </c>
      <c r="D11" s="177">
        <v>8</v>
      </c>
      <c r="E11" s="178">
        <v>1</v>
      </c>
      <c r="F11" s="178">
        <v>1</v>
      </c>
      <c r="G11" s="178">
        <v>7</v>
      </c>
      <c r="H11" s="178">
        <v>7</v>
      </c>
      <c r="I11" s="178">
        <v>1</v>
      </c>
      <c r="J11" s="178">
        <v>1</v>
      </c>
      <c r="K11" s="178">
        <v>1</v>
      </c>
      <c r="L11" s="178">
        <v>1</v>
      </c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1:22" s="176" customFormat="1" ht="19.5" customHeight="1">
      <c r="A12" s="160">
        <v>2</v>
      </c>
      <c r="B12" s="161" t="s">
        <v>24</v>
      </c>
      <c r="C12" s="177">
        <v>11</v>
      </c>
      <c r="D12" s="177">
        <v>9</v>
      </c>
      <c r="E12" s="178">
        <v>1</v>
      </c>
      <c r="F12" s="178">
        <v>1</v>
      </c>
      <c r="G12" s="178">
        <v>5</v>
      </c>
      <c r="H12" s="178">
        <v>5</v>
      </c>
      <c r="I12" s="178">
        <v>1</v>
      </c>
      <c r="J12" s="178">
        <v>1</v>
      </c>
      <c r="K12" s="178">
        <v>1</v>
      </c>
      <c r="L12" s="178">
        <v>1</v>
      </c>
      <c r="M12" s="179"/>
      <c r="N12" s="179"/>
      <c r="O12" s="179"/>
      <c r="P12" s="179"/>
      <c r="Q12" s="179"/>
      <c r="R12" s="179"/>
      <c r="S12" s="179"/>
      <c r="T12" s="179"/>
      <c r="U12" s="179"/>
      <c r="V12" s="179"/>
    </row>
    <row r="13" spans="1:22" s="176" customFormat="1" ht="19.5" customHeight="1">
      <c r="A13" s="160">
        <v>3</v>
      </c>
      <c r="B13" s="161" t="s">
        <v>25</v>
      </c>
      <c r="C13" s="177">
        <v>16</v>
      </c>
      <c r="D13" s="177">
        <v>14</v>
      </c>
      <c r="E13" s="178">
        <v>1</v>
      </c>
      <c r="F13" s="178">
        <v>1</v>
      </c>
      <c r="G13" s="178">
        <v>2</v>
      </c>
      <c r="H13" s="178">
        <v>1</v>
      </c>
      <c r="I13" s="178">
        <v>1</v>
      </c>
      <c r="J13" s="178">
        <v>1</v>
      </c>
      <c r="K13" s="178">
        <v>1</v>
      </c>
      <c r="L13" s="178">
        <v>1</v>
      </c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1:22" s="176" customFormat="1" ht="19.5" customHeight="1">
      <c r="A14" s="160">
        <v>4</v>
      </c>
      <c r="B14" s="161" t="s">
        <v>26</v>
      </c>
      <c r="C14" s="177">
        <v>12</v>
      </c>
      <c r="D14" s="177">
        <v>9</v>
      </c>
      <c r="E14" s="178">
        <v>1</v>
      </c>
      <c r="F14" s="178">
        <v>1</v>
      </c>
      <c r="G14" s="178">
        <v>2</v>
      </c>
      <c r="H14" s="178">
        <v>2</v>
      </c>
      <c r="I14" s="178">
        <v>1</v>
      </c>
      <c r="J14" s="178">
        <v>1</v>
      </c>
      <c r="K14" s="178">
        <v>1</v>
      </c>
      <c r="L14" s="178">
        <v>1</v>
      </c>
      <c r="M14" s="179"/>
      <c r="N14" s="179"/>
      <c r="O14" s="179"/>
      <c r="P14" s="179"/>
      <c r="Q14" s="179"/>
      <c r="R14" s="179"/>
      <c r="S14" s="179"/>
      <c r="T14" s="179"/>
      <c r="U14" s="179"/>
      <c r="V14" s="179"/>
    </row>
    <row r="15" spans="1:22" s="176" customFormat="1" ht="19.5" customHeight="1">
      <c r="A15" s="160">
        <v>5</v>
      </c>
      <c r="B15" s="161" t="s">
        <v>27</v>
      </c>
      <c r="C15" s="177">
        <v>11</v>
      </c>
      <c r="D15" s="177">
        <v>9</v>
      </c>
      <c r="E15" s="178">
        <v>1</v>
      </c>
      <c r="F15" s="178">
        <v>1</v>
      </c>
      <c r="G15" s="178">
        <v>6</v>
      </c>
      <c r="H15" s="178">
        <v>5</v>
      </c>
      <c r="I15" s="178">
        <v>1</v>
      </c>
      <c r="J15" s="178">
        <v>1</v>
      </c>
      <c r="K15" s="178">
        <v>1</v>
      </c>
      <c r="L15" s="178">
        <v>1</v>
      </c>
      <c r="M15" s="179"/>
      <c r="N15" s="179"/>
      <c r="O15" s="179"/>
      <c r="P15" s="179"/>
      <c r="Q15" s="179"/>
      <c r="R15" s="179"/>
      <c r="S15" s="179"/>
      <c r="T15" s="179"/>
      <c r="U15" s="179"/>
      <c r="V15" s="179"/>
    </row>
    <row r="16" spans="1:22" s="176" customFormat="1" ht="19.5" customHeight="1">
      <c r="A16" s="192">
        <v>6</v>
      </c>
      <c r="B16" s="193" t="s">
        <v>28</v>
      </c>
      <c r="C16" s="177">
        <v>11</v>
      </c>
      <c r="D16" s="177">
        <v>9</v>
      </c>
      <c r="E16" s="178">
        <v>1</v>
      </c>
      <c r="F16" s="178">
        <v>1</v>
      </c>
      <c r="G16" s="178">
        <v>2</v>
      </c>
      <c r="H16" s="178">
        <v>2</v>
      </c>
      <c r="I16" s="178">
        <v>1</v>
      </c>
      <c r="J16" s="178">
        <v>1</v>
      </c>
      <c r="K16" s="178">
        <v>1</v>
      </c>
      <c r="L16" s="178">
        <v>1</v>
      </c>
      <c r="M16" s="179"/>
      <c r="N16" s="179"/>
      <c r="O16" s="179"/>
      <c r="P16" s="179"/>
      <c r="Q16" s="179"/>
      <c r="R16" s="179"/>
      <c r="S16" s="179"/>
      <c r="T16" s="179"/>
      <c r="U16" s="179"/>
      <c r="V16" s="179"/>
    </row>
    <row r="17" spans="1:22" s="176" customFormat="1" ht="19.5" customHeight="1">
      <c r="A17" s="160">
        <v>7</v>
      </c>
      <c r="B17" s="161" t="s">
        <v>29</v>
      </c>
      <c r="C17" s="177">
        <v>10</v>
      </c>
      <c r="D17" s="177">
        <v>6</v>
      </c>
      <c r="E17" s="178">
        <v>0</v>
      </c>
      <c r="F17" s="178">
        <v>0</v>
      </c>
      <c r="G17" s="178">
        <v>2</v>
      </c>
      <c r="H17" s="178">
        <v>2</v>
      </c>
      <c r="I17" s="178">
        <v>1</v>
      </c>
      <c r="J17" s="178">
        <v>1</v>
      </c>
      <c r="K17" s="178">
        <v>1</v>
      </c>
      <c r="L17" s="178">
        <v>1</v>
      </c>
      <c r="M17" s="179"/>
      <c r="N17" s="179"/>
      <c r="O17" s="179"/>
      <c r="P17" s="179"/>
      <c r="Q17" s="179"/>
      <c r="R17" s="179"/>
      <c r="S17" s="179"/>
      <c r="T17" s="179"/>
      <c r="U17" s="179"/>
      <c r="V17" s="179"/>
    </row>
    <row r="18" spans="1:22" s="176" customFormat="1" ht="19.5" customHeight="1">
      <c r="A18" s="160">
        <v>8</v>
      </c>
      <c r="B18" s="161" t="s">
        <v>30</v>
      </c>
      <c r="C18" s="177">
        <v>12</v>
      </c>
      <c r="D18" s="177">
        <v>6</v>
      </c>
      <c r="E18" s="178">
        <v>2</v>
      </c>
      <c r="F18" s="178">
        <v>2</v>
      </c>
      <c r="G18" s="178">
        <v>7</v>
      </c>
      <c r="H18" s="178">
        <v>7</v>
      </c>
      <c r="I18" s="178">
        <v>3</v>
      </c>
      <c r="J18" s="178">
        <v>3</v>
      </c>
      <c r="K18" s="178">
        <v>1</v>
      </c>
      <c r="L18" s="178">
        <v>1</v>
      </c>
      <c r="M18" s="179"/>
      <c r="N18" s="179"/>
      <c r="O18" s="179"/>
      <c r="P18" s="179"/>
      <c r="Q18" s="179"/>
      <c r="R18" s="179"/>
      <c r="S18" s="179"/>
      <c r="T18" s="179"/>
      <c r="U18" s="179"/>
      <c r="V18" s="179"/>
    </row>
    <row r="19" spans="1:22" s="176" customFormat="1" ht="19.5" customHeight="1">
      <c r="A19" s="160">
        <v>9</v>
      </c>
      <c r="B19" s="161" t="s">
        <v>31</v>
      </c>
      <c r="C19" s="177">
        <v>5</v>
      </c>
      <c r="D19" s="177">
        <v>5</v>
      </c>
      <c r="E19" s="178">
        <v>1</v>
      </c>
      <c r="F19" s="178">
        <v>1</v>
      </c>
      <c r="G19" s="178">
        <v>5</v>
      </c>
      <c r="H19" s="178">
        <v>5</v>
      </c>
      <c r="I19" s="178">
        <v>1</v>
      </c>
      <c r="J19" s="178">
        <v>1</v>
      </c>
      <c r="K19" s="178">
        <v>1</v>
      </c>
      <c r="L19" s="178">
        <v>1</v>
      </c>
      <c r="M19" s="179"/>
      <c r="N19" s="179"/>
      <c r="O19" s="179"/>
      <c r="P19" s="179"/>
      <c r="Q19" s="179"/>
      <c r="R19" s="179"/>
      <c r="S19" s="179"/>
      <c r="T19" s="179"/>
      <c r="U19" s="179"/>
      <c r="V19" s="179"/>
    </row>
    <row r="20" spans="1:22" s="176" customFormat="1" ht="19.5" customHeight="1">
      <c r="A20" s="160">
        <v>10</v>
      </c>
      <c r="B20" s="161" t="s">
        <v>32</v>
      </c>
      <c r="C20" s="177">
        <v>16</v>
      </c>
      <c r="D20" s="177">
        <v>15</v>
      </c>
      <c r="E20" s="178">
        <v>1</v>
      </c>
      <c r="F20" s="178">
        <v>1</v>
      </c>
      <c r="G20" s="178" t="s">
        <v>117</v>
      </c>
      <c r="H20" s="178" t="s">
        <v>117</v>
      </c>
      <c r="I20" s="178">
        <v>1</v>
      </c>
      <c r="J20" s="178">
        <v>1</v>
      </c>
      <c r="K20" s="178">
        <v>1</v>
      </c>
      <c r="L20" s="178">
        <v>1</v>
      </c>
      <c r="M20" s="179"/>
      <c r="N20" s="179"/>
      <c r="O20" s="179"/>
      <c r="P20" s="179"/>
      <c r="Q20" s="179"/>
      <c r="R20" s="179"/>
      <c r="S20" s="179"/>
      <c r="T20" s="179"/>
      <c r="U20" s="179"/>
      <c r="V20" s="179"/>
    </row>
    <row r="21" spans="1:22" s="176" customFormat="1" ht="19.5" customHeight="1">
      <c r="A21" s="160">
        <v>11</v>
      </c>
      <c r="B21" s="161" t="s">
        <v>33</v>
      </c>
      <c r="C21" s="177">
        <v>5</v>
      </c>
      <c r="D21" s="177">
        <v>3</v>
      </c>
      <c r="E21" s="178">
        <v>0</v>
      </c>
      <c r="F21" s="178">
        <v>0</v>
      </c>
      <c r="G21" s="178">
        <v>2</v>
      </c>
      <c r="H21" s="178">
        <v>2</v>
      </c>
      <c r="I21" s="178">
        <v>1</v>
      </c>
      <c r="J21" s="178">
        <v>1</v>
      </c>
      <c r="K21" s="178">
        <v>1</v>
      </c>
      <c r="L21" s="178">
        <v>1</v>
      </c>
      <c r="M21" s="179"/>
      <c r="N21" s="179"/>
      <c r="O21" s="179"/>
      <c r="P21" s="179"/>
      <c r="Q21" s="179"/>
      <c r="R21" s="179"/>
      <c r="S21" s="179"/>
      <c r="T21" s="179"/>
      <c r="U21" s="179"/>
      <c r="V21" s="179"/>
    </row>
    <row r="22" spans="1:22" s="176" customFormat="1" ht="19.5" customHeight="1">
      <c r="A22" s="160">
        <v>12</v>
      </c>
      <c r="B22" s="161" t="s">
        <v>34</v>
      </c>
      <c r="C22" s="177">
        <v>12</v>
      </c>
      <c r="D22" s="177">
        <v>6</v>
      </c>
      <c r="E22" s="178">
        <v>1</v>
      </c>
      <c r="F22" s="178">
        <v>1</v>
      </c>
      <c r="G22" s="178">
        <v>2</v>
      </c>
      <c r="H22" s="178">
        <v>2</v>
      </c>
      <c r="I22" s="178">
        <v>1</v>
      </c>
      <c r="J22" s="178">
        <v>1</v>
      </c>
      <c r="K22" s="178">
        <v>1</v>
      </c>
      <c r="L22" s="178">
        <v>1</v>
      </c>
      <c r="M22" s="179"/>
      <c r="N22" s="179"/>
      <c r="O22" s="179"/>
      <c r="P22" s="179"/>
      <c r="Q22" s="179"/>
      <c r="R22" s="179"/>
      <c r="S22" s="179"/>
      <c r="T22" s="179"/>
      <c r="U22" s="179"/>
      <c r="V22" s="179"/>
    </row>
    <row r="23" spans="1:22" s="176" customFormat="1" ht="19.5" customHeight="1">
      <c r="A23" s="160">
        <v>13</v>
      </c>
      <c r="B23" s="161" t="s">
        <v>35</v>
      </c>
      <c r="C23" s="177">
        <v>14</v>
      </c>
      <c r="D23" s="177">
        <v>11</v>
      </c>
      <c r="E23" s="209">
        <v>0</v>
      </c>
      <c r="F23" s="209">
        <v>0</v>
      </c>
      <c r="G23" s="209">
        <v>2</v>
      </c>
      <c r="H23" s="209">
        <v>2</v>
      </c>
      <c r="I23" s="178">
        <v>1</v>
      </c>
      <c r="J23" s="178">
        <v>1</v>
      </c>
      <c r="K23" s="178">
        <v>1</v>
      </c>
      <c r="L23" s="209">
        <v>1</v>
      </c>
      <c r="M23" s="179"/>
      <c r="N23" s="179"/>
      <c r="O23" s="179"/>
      <c r="P23" s="179"/>
      <c r="Q23" s="179"/>
      <c r="R23" s="179"/>
      <c r="S23" s="179"/>
      <c r="T23" s="179"/>
      <c r="U23" s="179"/>
      <c r="V23" s="179"/>
    </row>
    <row r="24" spans="1:22" s="91" customFormat="1" ht="19.5" customHeight="1">
      <c r="A24" s="90"/>
      <c r="B24" s="89" t="s">
        <v>36</v>
      </c>
      <c r="C24" s="119">
        <f>SUM(C11:C23)</f>
        <v>146</v>
      </c>
      <c r="D24" s="119">
        <f aca="true" t="shared" si="0" ref="D24:L24">SUM(D11:D23)</f>
        <v>110</v>
      </c>
      <c r="E24" s="119">
        <f t="shared" si="0"/>
        <v>11</v>
      </c>
      <c r="F24" s="119">
        <f t="shared" si="0"/>
        <v>11</v>
      </c>
      <c r="G24" s="119">
        <f t="shared" si="0"/>
        <v>44</v>
      </c>
      <c r="H24" s="119">
        <f t="shared" si="0"/>
        <v>42</v>
      </c>
      <c r="I24" s="119">
        <f t="shared" si="0"/>
        <v>15</v>
      </c>
      <c r="J24" s="119">
        <f t="shared" si="0"/>
        <v>15</v>
      </c>
      <c r="K24" s="119">
        <f t="shared" si="0"/>
        <v>13</v>
      </c>
      <c r="L24" s="119">
        <f t="shared" si="0"/>
        <v>13</v>
      </c>
      <c r="M24" s="119">
        <v>2</v>
      </c>
      <c r="N24" s="119">
        <v>2</v>
      </c>
      <c r="O24" s="119">
        <v>2</v>
      </c>
      <c r="P24" s="119">
        <v>2</v>
      </c>
      <c r="Q24" s="119">
        <v>1</v>
      </c>
      <c r="R24" s="119">
        <v>1</v>
      </c>
      <c r="S24" s="119">
        <v>1</v>
      </c>
      <c r="T24" s="119">
        <v>1</v>
      </c>
      <c r="U24" s="119">
        <v>1</v>
      </c>
      <c r="V24" s="119">
        <v>1</v>
      </c>
    </row>
    <row r="25" spans="9:11" ht="13.5">
      <c r="I25" s="273"/>
      <c r="J25" s="273"/>
      <c r="K25" s="273"/>
    </row>
    <row r="26" spans="9:11" ht="12.75">
      <c r="I26" s="204"/>
      <c r="J26" s="204"/>
      <c r="K26" s="204"/>
    </row>
    <row r="27" spans="9:11" ht="12.75">
      <c r="I27" s="85"/>
      <c r="J27" s="84"/>
      <c r="K27" s="85"/>
    </row>
    <row r="28" spans="9:11" ht="12.75">
      <c r="I28" s="268"/>
      <c r="J28" s="268"/>
      <c r="K28" s="268"/>
    </row>
    <row r="29" spans="9:11" ht="12.75">
      <c r="I29" s="268"/>
      <c r="J29" s="268"/>
      <c r="K29" s="268"/>
    </row>
  </sheetData>
  <sheetProtection/>
  <mergeCells count="20">
    <mergeCell ref="I25:K25"/>
    <mergeCell ref="I28:K28"/>
    <mergeCell ref="U8:V8"/>
    <mergeCell ref="S8:T8"/>
    <mergeCell ref="O8:P8"/>
    <mergeCell ref="Q8:R8"/>
    <mergeCell ref="I8:J8"/>
    <mergeCell ref="I29:K29"/>
    <mergeCell ref="A2:V2"/>
    <mergeCell ref="A4:V4"/>
    <mergeCell ref="M7:V7"/>
    <mergeCell ref="A7:A9"/>
    <mergeCell ref="B7:B9"/>
    <mergeCell ref="E7:L7"/>
    <mergeCell ref="K8:L8"/>
    <mergeCell ref="M8:N8"/>
    <mergeCell ref="C7:D7"/>
    <mergeCell ref="C8:D8"/>
    <mergeCell ref="E8:F8"/>
    <mergeCell ref="G8:H8"/>
  </mergeCells>
  <printOptions horizontalCentered="1"/>
  <pageMargins left="0.5" right="0.5" top="0.5" bottom="0.5" header="0.5" footer="0.5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tabSelected="1" view="pageBreakPreview" zoomScale="60" zoomScaleNormal="85" zoomScalePageLayoutView="0" workbookViewId="0" topLeftCell="A5">
      <selection activeCell="A11" sqref="A11:IV23"/>
    </sheetView>
  </sheetViews>
  <sheetFormatPr defaultColWidth="9.140625" defaultRowHeight="15"/>
  <cols>
    <col min="1" max="1" width="6.7109375" style="86" customWidth="1"/>
    <col min="2" max="2" width="19.00390625" style="86" customWidth="1"/>
    <col min="3" max="4" width="7.421875" style="93" customWidth="1"/>
    <col min="5" max="25" width="6.7109375" style="93" customWidth="1"/>
    <col min="26" max="26" width="7.7109375" style="93" customWidth="1"/>
    <col min="27" max="27" width="9.140625" style="86" hidden="1" customWidth="1"/>
    <col min="28" max="16384" width="9.140625" style="86" customWidth="1"/>
  </cols>
  <sheetData>
    <row r="1" spans="11:26" ht="12" customHeight="1">
      <c r="K1" s="276"/>
      <c r="L1" s="276"/>
      <c r="M1" s="94"/>
      <c r="N1" s="94"/>
      <c r="O1" s="94"/>
      <c r="P1" s="94"/>
      <c r="Q1" s="94"/>
      <c r="R1" s="94"/>
      <c r="S1" s="94"/>
      <c r="T1" s="94"/>
      <c r="U1" s="94"/>
      <c r="V1" s="94"/>
      <c r="X1" s="95"/>
      <c r="Y1" s="86"/>
      <c r="Z1" s="102" t="s">
        <v>106</v>
      </c>
    </row>
    <row r="2" spans="1:26" s="79" customFormat="1" ht="18.75" customHeight="1">
      <c r="A2" s="269" t="s">
        <v>89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79" customFormat="1" ht="6.75" customHeight="1">
      <c r="A3" s="80"/>
      <c r="B3" s="80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</row>
    <row r="4" spans="1:26" s="79" customFormat="1" ht="21" customHeight="1">
      <c r="A4" s="270" t="s">
        <v>125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ht="18" customHeight="1">
      <c r="A5" s="55" t="s">
        <v>39</v>
      </c>
      <c r="B5" s="88"/>
      <c r="C5" s="98"/>
      <c r="D5" s="98"/>
      <c r="E5" s="98"/>
      <c r="F5" s="98"/>
      <c r="G5" s="98"/>
      <c r="H5" s="98"/>
      <c r="I5" s="98"/>
      <c r="X5" s="286"/>
      <c r="Y5" s="286"/>
      <c r="Z5" s="286"/>
    </row>
    <row r="6" spans="1:26" ht="18" customHeight="1">
      <c r="A6" s="87"/>
      <c r="B6" s="87"/>
      <c r="C6" s="98"/>
      <c r="D6" s="98"/>
      <c r="E6" s="98"/>
      <c r="F6" s="98"/>
      <c r="G6" s="98"/>
      <c r="H6" s="98"/>
      <c r="I6" s="98"/>
      <c r="X6" s="99"/>
      <c r="Y6" s="99"/>
      <c r="Z6" s="99"/>
    </row>
    <row r="7" spans="1:26" s="108" customFormat="1" ht="30.75" customHeight="1">
      <c r="A7" s="281" t="s">
        <v>90</v>
      </c>
      <c r="B7" s="281" t="s">
        <v>91</v>
      </c>
      <c r="C7" s="284" t="s">
        <v>92</v>
      </c>
      <c r="D7" s="285"/>
      <c r="E7" s="289" t="s">
        <v>93</v>
      </c>
      <c r="F7" s="289"/>
      <c r="G7" s="289"/>
      <c r="H7" s="289"/>
      <c r="I7" s="289"/>
      <c r="J7" s="289"/>
      <c r="K7" s="289"/>
      <c r="L7" s="289"/>
      <c r="M7" s="277" t="s">
        <v>107</v>
      </c>
      <c r="N7" s="278"/>
      <c r="O7" s="278"/>
      <c r="P7" s="278"/>
      <c r="Q7" s="278"/>
      <c r="R7" s="278"/>
      <c r="S7" s="278"/>
      <c r="T7" s="278"/>
      <c r="U7" s="278"/>
      <c r="V7" s="278"/>
      <c r="W7" s="288" t="s">
        <v>94</v>
      </c>
      <c r="X7" s="288"/>
      <c r="Y7" s="288" t="s">
        <v>95</v>
      </c>
      <c r="Z7" s="288"/>
    </row>
    <row r="8" spans="1:26" s="108" customFormat="1" ht="39.75" customHeight="1">
      <c r="A8" s="282"/>
      <c r="B8" s="282"/>
      <c r="C8" s="279" t="s">
        <v>96</v>
      </c>
      <c r="D8" s="280"/>
      <c r="E8" s="274" t="s">
        <v>97</v>
      </c>
      <c r="F8" s="274"/>
      <c r="G8" s="274" t="s">
        <v>98</v>
      </c>
      <c r="H8" s="274"/>
      <c r="I8" s="274" t="s">
        <v>99</v>
      </c>
      <c r="J8" s="274"/>
      <c r="K8" s="274" t="s">
        <v>100</v>
      </c>
      <c r="L8" s="274"/>
      <c r="M8" s="275" t="s">
        <v>108</v>
      </c>
      <c r="N8" s="275"/>
      <c r="O8" s="275" t="s">
        <v>109</v>
      </c>
      <c r="P8" s="275"/>
      <c r="Q8" s="275" t="s">
        <v>110</v>
      </c>
      <c r="R8" s="275"/>
      <c r="S8" s="275" t="s">
        <v>111</v>
      </c>
      <c r="T8" s="275"/>
      <c r="U8" s="275" t="s">
        <v>112</v>
      </c>
      <c r="V8" s="287"/>
      <c r="W8" s="288"/>
      <c r="X8" s="288"/>
      <c r="Y8" s="288"/>
      <c r="Z8" s="288"/>
    </row>
    <row r="9" spans="1:26" s="108" customFormat="1" ht="25.5" customHeight="1">
      <c r="A9" s="283"/>
      <c r="B9" s="283"/>
      <c r="C9" s="109" t="s">
        <v>103</v>
      </c>
      <c r="D9" s="109" t="s">
        <v>104</v>
      </c>
      <c r="E9" s="110" t="s">
        <v>103</v>
      </c>
      <c r="F9" s="110" t="s">
        <v>104</v>
      </c>
      <c r="G9" s="110" t="s">
        <v>103</v>
      </c>
      <c r="H9" s="110" t="s">
        <v>104</v>
      </c>
      <c r="I9" s="110" t="s">
        <v>103</v>
      </c>
      <c r="J9" s="110" t="s">
        <v>104</v>
      </c>
      <c r="K9" s="110" t="s">
        <v>103</v>
      </c>
      <c r="L9" s="110" t="s">
        <v>104</v>
      </c>
      <c r="M9" s="111" t="s">
        <v>103</v>
      </c>
      <c r="N9" s="111" t="s">
        <v>104</v>
      </c>
      <c r="O9" s="111" t="s">
        <v>103</v>
      </c>
      <c r="P9" s="111" t="s">
        <v>104</v>
      </c>
      <c r="Q9" s="111" t="s">
        <v>103</v>
      </c>
      <c r="R9" s="111" t="s">
        <v>104</v>
      </c>
      <c r="S9" s="111" t="s">
        <v>103</v>
      </c>
      <c r="T9" s="111" t="s">
        <v>104</v>
      </c>
      <c r="U9" s="111" t="s">
        <v>103</v>
      </c>
      <c r="V9" s="111" t="s">
        <v>104</v>
      </c>
      <c r="W9" s="107" t="s">
        <v>103</v>
      </c>
      <c r="X9" s="107" t="s">
        <v>104</v>
      </c>
      <c r="Y9" s="107" t="s">
        <v>103</v>
      </c>
      <c r="Z9" s="107" t="s">
        <v>104</v>
      </c>
    </row>
    <row r="10" spans="1:26" s="114" customFormat="1" ht="19.5" customHeight="1">
      <c r="A10" s="112">
        <v>1</v>
      </c>
      <c r="B10" s="112">
        <v>2</v>
      </c>
      <c r="C10" s="112">
        <v>3</v>
      </c>
      <c r="D10" s="112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3">
        <v>10</v>
      </c>
      <c r="K10" s="113">
        <v>11</v>
      </c>
      <c r="L10" s="113">
        <v>12</v>
      </c>
      <c r="M10" s="113">
        <v>13</v>
      </c>
      <c r="N10" s="113">
        <v>14</v>
      </c>
      <c r="O10" s="113">
        <v>15</v>
      </c>
      <c r="P10" s="113">
        <v>16</v>
      </c>
      <c r="Q10" s="113">
        <v>17</v>
      </c>
      <c r="R10" s="113">
        <v>18</v>
      </c>
      <c r="S10" s="113">
        <v>19</v>
      </c>
      <c r="T10" s="113">
        <v>20</v>
      </c>
      <c r="U10" s="113">
        <v>21</v>
      </c>
      <c r="V10" s="113">
        <v>22</v>
      </c>
      <c r="W10" s="113">
        <v>23</v>
      </c>
      <c r="X10" s="113">
        <v>24</v>
      </c>
      <c r="Y10" s="113">
        <v>25</v>
      </c>
      <c r="Z10" s="113">
        <v>26</v>
      </c>
    </row>
    <row r="11" spans="1:26" s="176" customFormat="1" ht="19.5" customHeight="1">
      <c r="A11" s="160">
        <v>1</v>
      </c>
      <c r="B11" s="161" t="s">
        <v>23</v>
      </c>
      <c r="C11" s="172">
        <v>8</v>
      </c>
      <c r="D11" s="172">
        <v>8</v>
      </c>
      <c r="E11" s="173">
        <v>1</v>
      </c>
      <c r="F11" s="173">
        <v>0</v>
      </c>
      <c r="G11" s="173">
        <v>7</v>
      </c>
      <c r="H11" s="173">
        <v>0</v>
      </c>
      <c r="I11" s="173">
        <v>1</v>
      </c>
      <c r="J11" s="173">
        <v>0</v>
      </c>
      <c r="K11" s="173">
        <v>1</v>
      </c>
      <c r="L11" s="173">
        <v>0</v>
      </c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5">
        <v>0</v>
      </c>
      <c r="X11" s="175">
        <v>0</v>
      </c>
      <c r="Y11" s="175">
        <v>0</v>
      </c>
      <c r="Z11" s="175">
        <v>0</v>
      </c>
    </row>
    <row r="12" spans="1:26" s="176" customFormat="1" ht="19.5" customHeight="1">
      <c r="A12" s="160">
        <v>2</v>
      </c>
      <c r="B12" s="161" t="s">
        <v>24</v>
      </c>
      <c r="C12" s="172">
        <v>9</v>
      </c>
      <c r="D12" s="172">
        <v>0</v>
      </c>
      <c r="E12" s="173">
        <v>1</v>
      </c>
      <c r="F12" s="173">
        <v>1</v>
      </c>
      <c r="G12" s="173">
        <v>5</v>
      </c>
      <c r="H12" s="173">
        <v>5</v>
      </c>
      <c r="I12" s="173">
        <v>0</v>
      </c>
      <c r="J12" s="173">
        <v>1</v>
      </c>
      <c r="K12" s="173">
        <v>0</v>
      </c>
      <c r="L12" s="173">
        <v>1</v>
      </c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5">
        <v>55</v>
      </c>
      <c r="X12" s="175">
        <v>33</v>
      </c>
      <c r="Y12" s="175">
        <v>0</v>
      </c>
      <c r="Z12" s="175">
        <v>0</v>
      </c>
    </row>
    <row r="13" spans="1:26" s="176" customFormat="1" ht="19.5" customHeight="1">
      <c r="A13" s="160">
        <v>3</v>
      </c>
      <c r="B13" s="161" t="s">
        <v>25</v>
      </c>
      <c r="C13" s="172">
        <v>14</v>
      </c>
      <c r="D13" s="172">
        <v>0</v>
      </c>
      <c r="E13" s="173">
        <v>2</v>
      </c>
      <c r="F13" s="173">
        <v>1</v>
      </c>
      <c r="G13" s="173">
        <v>1</v>
      </c>
      <c r="H13" s="173">
        <v>1</v>
      </c>
      <c r="I13" s="173">
        <v>1</v>
      </c>
      <c r="J13" s="173">
        <v>1</v>
      </c>
      <c r="K13" s="173">
        <v>1</v>
      </c>
      <c r="L13" s="173">
        <v>1</v>
      </c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5">
        <v>291</v>
      </c>
      <c r="X13" s="175">
        <v>291</v>
      </c>
      <c r="Y13" s="175">
        <v>17</v>
      </c>
      <c r="Z13" s="175">
        <v>17</v>
      </c>
    </row>
    <row r="14" spans="1:26" s="176" customFormat="1" ht="19.5" customHeight="1">
      <c r="A14" s="160">
        <v>4</v>
      </c>
      <c r="B14" s="161" t="s">
        <v>26</v>
      </c>
      <c r="C14" s="172">
        <v>9</v>
      </c>
      <c r="D14" s="172">
        <v>0</v>
      </c>
      <c r="E14" s="173">
        <v>1</v>
      </c>
      <c r="F14" s="173">
        <v>0</v>
      </c>
      <c r="G14" s="173">
        <v>2</v>
      </c>
      <c r="H14" s="173">
        <v>2</v>
      </c>
      <c r="I14" s="173">
        <v>1</v>
      </c>
      <c r="J14" s="173">
        <v>1</v>
      </c>
      <c r="K14" s="173">
        <v>1</v>
      </c>
      <c r="L14" s="173">
        <v>1</v>
      </c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5">
        <v>213</v>
      </c>
      <c r="X14" s="175">
        <v>204</v>
      </c>
      <c r="Y14" s="175">
        <v>0</v>
      </c>
      <c r="Z14" s="175">
        <v>0</v>
      </c>
    </row>
    <row r="15" spans="1:26" s="176" customFormat="1" ht="19.5" customHeight="1">
      <c r="A15" s="160">
        <v>5</v>
      </c>
      <c r="B15" s="161" t="s">
        <v>27</v>
      </c>
      <c r="C15" s="172">
        <v>9</v>
      </c>
      <c r="D15" s="172">
        <v>0</v>
      </c>
      <c r="E15" s="173">
        <v>1</v>
      </c>
      <c r="F15" s="173">
        <v>0</v>
      </c>
      <c r="G15" s="173">
        <v>5</v>
      </c>
      <c r="H15" s="173">
        <v>2</v>
      </c>
      <c r="I15" s="173">
        <v>1</v>
      </c>
      <c r="J15" s="173">
        <v>0</v>
      </c>
      <c r="K15" s="173">
        <v>1</v>
      </c>
      <c r="L15" s="173">
        <v>1</v>
      </c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5">
        <v>0</v>
      </c>
      <c r="X15" s="175">
        <v>0</v>
      </c>
      <c r="Y15" s="175">
        <v>0</v>
      </c>
      <c r="Z15" s="175">
        <v>0</v>
      </c>
    </row>
    <row r="16" spans="1:26" s="176" customFormat="1" ht="19.5" customHeight="1">
      <c r="A16" s="192">
        <v>6</v>
      </c>
      <c r="B16" s="193" t="s">
        <v>28</v>
      </c>
      <c r="C16" s="172">
        <v>9</v>
      </c>
      <c r="D16" s="172">
        <v>0</v>
      </c>
      <c r="E16" s="173">
        <v>1</v>
      </c>
      <c r="F16" s="173">
        <v>1</v>
      </c>
      <c r="G16" s="173">
        <v>2</v>
      </c>
      <c r="H16" s="173">
        <v>2</v>
      </c>
      <c r="I16" s="173">
        <v>1</v>
      </c>
      <c r="J16" s="173">
        <v>1</v>
      </c>
      <c r="K16" s="173">
        <v>1</v>
      </c>
      <c r="L16" s="173">
        <v>0</v>
      </c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5">
        <v>0</v>
      </c>
      <c r="X16" s="175">
        <v>0</v>
      </c>
      <c r="Y16" s="175">
        <v>0</v>
      </c>
      <c r="Z16" s="175">
        <v>0</v>
      </c>
    </row>
    <row r="17" spans="1:26" s="176" customFormat="1" ht="19.5" customHeight="1">
      <c r="A17" s="160">
        <v>7</v>
      </c>
      <c r="B17" s="161" t="s">
        <v>29</v>
      </c>
      <c r="C17" s="172">
        <v>6</v>
      </c>
      <c r="D17" s="172">
        <v>0</v>
      </c>
      <c r="E17" s="173">
        <v>1</v>
      </c>
      <c r="F17" s="173">
        <v>1</v>
      </c>
      <c r="G17" s="173">
        <v>2</v>
      </c>
      <c r="H17" s="173">
        <v>2</v>
      </c>
      <c r="I17" s="173">
        <v>1</v>
      </c>
      <c r="J17" s="173">
        <v>1</v>
      </c>
      <c r="K17" s="173">
        <v>1</v>
      </c>
      <c r="L17" s="175">
        <v>1</v>
      </c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5"/>
      <c r="X17" s="175"/>
      <c r="Y17" s="175"/>
      <c r="Z17" s="175"/>
    </row>
    <row r="18" spans="1:26" s="176" customFormat="1" ht="19.5" customHeight="1">
      <c r="A18" s="160">
        <v>8</v>
      </c>
      <c r="B18" s="161" t="s">
        <v>30</v>
      </c>
      <c r="C18" s="172">
        <v>6</v>
      </c>
      <c r="D18" s="172">
        <v>0</v>
      </c>
      <c r="E18" s="173">
        <v>2</v>
      </c>
      <c r="F18" s="173">
        <v>2</v>
      </c>
      <c r="G18" s="173">
        <v>7</v>
      </c>
      <c r="H18" s="173">
        <v>7</v>
      </c>
      <c r="I18" s="173">
        <v>3</v>
      </c>
      <c r="J18" s="173">
        <v>3</v>
      </c>
      <c r="K18" s="173">
        <v>1</v>
      </c>
      <c r="L18" s="175">
        <v>1</v>
      </c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5">
        <v>202</v>
      </c>
      <c r="X18" s="175">
        <v>202</v>
      </c>
      <c r="Y18" s="175">
        <v>573</v>
      </c>
      <c r="Z18" s="175">
        <v>0</v>
      </c>
    </row>
    <row r="19" spans="1:26" s="176" customFormat="1" ht="19.5" customHeight="1">
      <c r="A19" s="160">
        <v>9</v>
      </c>
      <c r="B19" s="161" t="s">
        <v>31</v>
      </c>
      <c r="C19" s="172">
        <v>5</v>
      </c>
      <c r="D19" s="172">
        <v>0</v>
      </c>
      <c r="E19" s="173">
        <v>1</v>
      </c>
      <c r="F19" s="173">
        <v>1</v>
      </c>
      <c r="G19" s="173">
        <v>5</v>
      </c>
      <c r="H19" s="173">
        <v>5</v>
      </c>
      <c r="I19" s="173">
        <v>1</v>
      </c>
      <c r="J19" s="173">
        <v>1</v>
      </c>
      <c r="K19" s="173">
        <v>1</v>
      </c>
      <c r="L19" s="175">
        <v>1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>
        <v>85</v>
      </c>
      <c r="X19" s="175">
        <v>85</v>
      </c>
      <c r="Y19" s="175">
        <v>0</v>
      </c>
      <c r="Z19" s="175">
        <v>0</v>
      </c>
    </row>
    <row r="20" spans="1:26" s="176" customFormat="1" ht="19.5" customHeight="1">
      <c r="A20" s="160">
        <v>10</v>
      </c>
      <c r="B20" s="161" t="s">
        <v>32</v>
      </c>
      <c r="C20" s="172">
        <v>15</v>
      </c>
      <c r="D20" s="172">
        <v>0</v>
      </c>
      <c r="E20" s="173">
        <v>0</v>
      </c>
      <c r="F20" s="173">
        <v>1</v>
      </c>
      <c r="G20" s="173" t="s">
        <v>118</v>
      </c>
      <c r="H20" s="173">
        <v>1</v>
      </c>
      <c r="I20" s="173">
        <v>0</v>
      </c>
      <c r="J20" s="173">
        <v>1</v>
      </c>
      <c r="K20" s="173">
        <v>0</v>
      </c>
      <c r="L20" s="210">
        <v>4</v>
      </c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5"/>
      <c r="X20" s="175"/>
      <c r="Y20" s="175"/>
      <c r="Z20" s="175"/>
    </row>
    <row r="21" spans="1:26" s="176" customFormat="1" ht="19.5" customHeight="1">
      <c r="A21" s="160">
        <v>11</v>
      </c>
      <c r="B21" s="161" t="s">
        <v>33</v>
      </c>
      <c r="C21" s="172">
        <v>3</v>
      </c>
      <c r="D21" s="172">
        <v>0</v>
      </c>
      <c r="E21" s="173">
        <v>0</v>
      </c>
      <c r="F21" s="173">
        <v>0</v>
      </c>
      <c r="G21" s="173">
        <v>2</v>
      </c>
      <c r="H21" s="173">
        <v>0</v>
      </c>
      <c r="I21" s="173">
        <v>1</v>
      </c>
      <c r="J21" s="173">
        <v>1</v>
      </c>
      <c r="K21" s="173">
        <v>1</v>
      </c>
      <c r="L21" s="175">
        <v>1</v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5">
        <v>89</v>
      </c>
      <c r="X21" s="175">
        <v>0</v>
      </c>
      <c r="Y21" s="175">
        <v>512</v>
      </c>
      <c r="Z21" s="175">
        <v>0</v>
      </c>
    </row>
    <row r="22" spans="1:26" s="176" customFormat="1" ht="19.5" customHeight="1">
      <c r="A22" s="160">
        <v>12</v>
      </c>
      <c r="B22" s="161" t="s">
        <v>34</v>
      </c>
      <c r="C22" s="172">
        <v>6</v>
      </c>
      <c r="D22" s="172">
        <v>0</v>
      </c>
      <c r="E22" s="173">
        <v>1</v>
      </c>
      <c r="F22" s="173">
        <v>1</v>
      </c>
      <c r="G22" s="173">
        <v>2</v>
      </c>
      <c r="H22" s="173">
        <v>0</v>
      </c>
      <c r="I22" s="173">
        <v>0</v>
      </c>
      <c r="J22" s="173">
        <v>1</v>
      </c>
      <c r="K22" s="173">
        <v>0</v>
      </c>
      <c r="L22" s="175">
        <v>1</v>
      </c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5">
        <v>222</v>
      </c>
      <c r="X22" s="175">
        <v>222</v>
      </c>
      <c r="Y22" s="175">
        <v>3460</v>
      </c>
      <c r="Z22" s="175">
        <v>36160</v>
      </c>
    </row>
    <row r="23" spans="1:26" s="176" customFormat="1" ht="19.5" customHeight="1">
      <c r="A23" s="160">
        <v>13</v>
      </c>
      <c r="B23" s="161" t="s">
        <v>35</v>
      </c>
      <c r="C23" s="172">
        <v>11</v>
      </c>
      <c r="D23" s="172">
        <v>0</v>
      </c>
      <c r="E23" s="175">
        <v>1</v>
      </c>
      <c r="F23" s="175">
        <v>1</v>
      </c>
      <c r="G23" s="175">
        <v>1</v>
      </c>
      <c r="H23" s="175">
        <v>1</v>
      </c>
      <c r="I23" s="173">
        <v>1</v>
      </c>
      <c r="J23" s="173">
        <v>1</v>
      </c>
      <c r="K23" s="173">
        <v>1</v>
      </c>
      <c r="L23" s="175">
        <v>1</v>
      </c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173"/>
      <c r="X23" s="173"/>
      <c r="Y23" s="175"/>
      <c r="Z23" s="175"/>
    </row>
    <row r="24" spans="1:27" s="94" customFormat="1" ht="19.5" customHeight="1">
      <c r="A24" s="103"/>
      <c r="B24" s="103" t="s">
        <v>36</v>
      </c>
      <c r="C24" s="106">
        <f>SUM(C11:C23)</f>
        <v>110</v>
      </c>
      <c r="D24" s="106">
        <f>SUM(D11:D23)</f>
        <v>8</v>
      </c>
      <c r="E24" s="104">
        <f>SUM(E11:E23)</f>
        <v>13</v>
      </c>
      <c r="F24" s="104">
        <f aca="true" t="shared" si="0" ref="F24:L24">SUM(F11:F23)</f>
        <v>10</v>
      </c>
      <c r="G24" s="104">
        <f t="shared" si="0"/>
        <v>41</v>
      </c>
      <c r="H24" s="104">
        <f t="shared" si="0"/>
        <v>28</v>
      </c>
      <c r="I24" s="104">
        <f t="shared" si="0"/>
        <v>12</v>
      </c>
      <c r="J24" s="104">
        <f t="shared" si="0"/>
        <v>13</v>
      </c>
      <c r="K24" s="104">
        <f t="shared" si="0"/>
        <v>10</v>
      </c>
      <c r="L24" s="104">
        <f t="shared" si="0"/>
        <v>14</v>
      </c>
      <c r="M24" s="105">
        <f>SUM(M11:M23)</f>
        <v>0</v>
      </c>
      <c r="N24" s="105">
        <f aca="true" t="shared" si="1" ref="N24:Z24">SUM(N11:N23)</f>
        <v>0</v>
      </c>
      <c r="O24" s="105">
        <f t="shared" si="1"/>
        <v>0</v>
      </c>
      <c r="P24" s="105">
        <f t="shared" si="1"/>
        <v>0</v>
      </c>
      <c r="Q24" s="105">
        <f t="shared" si="1"/>
        <v>0</v>
      </c>
      <c r="R24" s="105">
        <f t="shared" si="1"/>
        <v>0</v>
      </c>
      <c r="S24" s="105">
        <f t="shared" si="1"/>
        <v>0</v>
      </c>
      <c r="T24" s="105">
        <f t="shared" si="1"/>
        <v>0</v>
      </c>
      <c r="U24" s="105">
        <f t="shared" si="1"/>
        <v>0</v>
      </c>
      <c r="V24" s="105">
        <f t="shared" si="1"/>
        <v>0</v>
      </c>
      <c r="W24" s="105">
        <f>SUM(W11:W23)</f>
        <v>1157</v>
      </c>
      <c r="X24" s="105">
        <f t="shared" si="1"/>
        <v>1037</v>
      </c>
      <c r="Y24" s="105">
        <f t="shared" si="1"/>
        <v>4562</v>
      </c>
      <c r="Z24" s="105">
        <f t="shared" si="1"/>
        <v>36177</v>
      </c>
      <c r="AA24" s="105">
        <v>0</v>
      </c>
    </row>
    <row r="25" spans="12:24" ht="15"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ht="15">
      <c r="X26" s="100"/>
    </row>
    <row r="27" spans="13:22" ht="15"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</sheetData>
  <sheetProtection/>
  <mergeCells count="21">
    <mergeCell ref="M8:N8"/>
    <mergeCell ref="B7:B9"/>
    <mergeCell ref="Q8:R8"/>
    <mergeCell ref="C7:D7"/>
    <mergeCell ref="X5:Z5"/>
    <mergeCell ref="I8:J8"/>
    <mergeCell ref="U8:V8"/>
    <mergeCell ref="W7:X8"/>
    <mergeCell ref="Y7:Z8"/>
    <mergeCell ref="E7:L7"/>
    <mergeCell ref="G8:H8"/>
    <mergeCell ref="E8:F8"/>
    <mergeCell ref="O8:P8"/>
    <mergeCell ref="K1:L1"/>
    <mergeCell ref="K8:L8"/>
    <mergeCell ref="A2:Z2"/>
    <mergeCell ref="A4:Z4"/>
    <mergeCell ref="M7:V7"/>
    <mergeCell ref="S8:T8"/>
    <mergeCell ref="C8:D8"/>
    <mergeCell ref="A7:A9"/>
  </mergeCells>
  <printOptions horizontalCentered="1"/>
  <pageMargins left="0.5" right="0.25" top="0.75" bottom="0.75" header="0.5" footer="0.5"/>
  <pageSetup horizontalDpi="300" verticalDpi="300" orientation="landscape" paperSize="9" scale="67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Arabinda</cp:lastModifiedBy>
  <cp:lastPrinted>2008-12-02T09:43:42Z</cp:lastPrinted>
  <dcterms:created xsi:type="dcterms:W3CDTF">2008-06-03T10:00:46Z</dcterms:created>
  <dcterms:modified xsi:type="dcterms:W3CDTF">2008-12-02T09:43:44Z</dcterms:modified>
  <cp:category/>
  <cp:version/>
  <cp:contentType/>
  <cp:contentStatus/>
</cp:coreProperties>
</file>